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Start Here" sheetId="1" state="visible" r:id="rId1"/>
    <sheet name="Dashboard" sheetId="2" state="visible" r:id="rId2"/>
    <sheet name="Bill Log" sheetId="3" state="visible" r:id="rId3"/>
    <sheet name="Monthly Summary" sheetId="4" state="visible" r:id="rId4"/>
    <sheet name="Year over Year" sheetId="5" state="visible" r:id="rId5"/>
    <sheet name="Lists" sheetId="6" state="visible" r:id="rId6"/>
    <sheet name="Review Items" sheetId="7" state="visible" r:id="rId7"/>
    <sheet name="Excluded Transfers" sheetId="8" state="visible" r:id="rId8"/>
    <sheet name="Reconciliation" sheetId="9" state="visible" r:id="rId9"/>
  </sheets>
  <definedNames>
    <definedName name="_xlnm._FilterDatabase" localSheetId="2" hidden="1">'Bill Log'!$A$5:$I$2505</definedName>
    <definedName name="_xlnm._FilterDatabase" localSheetId="7" hidden="1">'Excluded Transfers'!$A$4:$G$111</definedName>
  </definedNames>
  <calcPr calcId="124519" fullCalcOnLoad="1" refMode="A1" iterate="0" iterateCount="100" iterateDelta="0.0001"/>
</workbook>
</file>

<file path=xl/styles.xml><?xml version="1.0" encoding="utf-8"?>
<styleSheet xmlns="http://schemas.openxmlformats.org/spreadsheetml/2006/main">
  <numFmts count="5">
    <numFmt numFmtId="164" formatCode="\$#,##0;&quot;($&quot;#,##0\);\-"/>
    <numFmt numFmtId="165" formatCode="\+0.0%;\-0.0%;0.0%"/>
    <numFmt numFmtId="166" formatCode="\$#,##0.00;&quot;($&quot;#,##0.00\);\-"/>
    <numFmt numFmtId="167" formatCode="mm/dd/yyyy"/>
    <numFmt numFmtId="168" formatCode="0.0%;\(0.0%\);\-"/>
  </numFmts>
  <fonts count="21">
    <font>
      <name val="Calibri"/>
      <charset val="1"/>
      <family val="2"/>
      <color theme="1"/>
      <sz val="11"/>
    </font>
    <font>
      <name val="Arial"/>
      <family val="0"/>
      <sz val="10"/>
    </font>
    <font>
      <name val="Arial"/>
      <family val="0"/>
      <sz val="10"/>
    </font>
    <font>
      <name val="Arial"/>
      <family val="0"/>
      <sz val="10"/>
    </font>
    <font>
      <name val="Arial"/>
      <charset val="1"/>
      <family val="0"/>
      <b val="1"/>
      <color rgb="FF1F3A5F"/>
      <sz val="16"/>
    </font>
    <font>
      <name val="Arial"/>
      <charset val="1"/>
      <family val="0"/>
      <b val="1"/>
      <color rgb="FF1F3A5F"/>
      <sz val="11"/>
    </font>
    <font>
      <name val="Arial"/>
      <charset val="1"/>
      <family val="0"/>
      <color rgb="FF000000"/>
      <sz val="10"/>
    </font>
    <font>
      <name val="Arial"/>
      <charset val="1"/>
      <family val="0"/>
      <i val="1"/>
      <color rgb="FF808080"/>
      <sz val="9"/>
    </font>
    <font>
      <name val="Arial"/>
      <charset val="1"/>
      <family val="0"/>
      <b val="1"/>
      <color rgb="FFFFFFFF"/>
      <sz val="9"/>
    </font>
    <font>
      <name val="Calibri"/>
      <family val="2"/>
      <b val="1"/>
      <color rgb="FF000000"/>
      <sz val="18"/>
    </font>
    <font>
      <name val="Calibri"/>
      <family val="2"/>
      <color rgb="FF000000"/>
      <sz val="10"/>
    </font>
    <font>
      <name val="Calibri"/>
      <family val="2"/>
      <b val="1"/>
      <color rgb="FF000000"/>
      <sz val="10"/>
    </font>
    <font>
      <name val="Arial"/>
      <charset val="1"/>
      <family val="0"/>
      <b val="1"/>
      <sz val="10"/>
    </font>
    <font>
      <name val="Arial"/>
      <charset val="1"/>
      <family val="0"/>
      <b val="1"/>
      <color rgb="FFFFFFFF"/>
      <sz val="10"/>
    </font>
    <font>
      <name val="Arial"/>
      <charset val="1"/>
      <family val="0"/>
      <sz val="10"/>
    </font>
    <font>
      <name val="Arial"/>
      <charset val="1"/>
      <family val="0"/>
      <color rgb="FF595959"/>
      <sz val="10"/>
    </font>
    <font>
      <name val="Arial"/>
      <charset val="1"/>
      <family val="0"/>
      <b val="1"/>
      <color rgb="FF0000FF"/>
      <sz val="10"/>
    </font>
    <font>
      <name val="Arial"/>
      <charset val="1"/>
      <family val="0"/>
      <b val="1"/>
      <color rgb="FF1F3A5F"/>
      <sz val="12"/>
    </font>
    <font>
      <name val="Arial"/>
      <charset val="1"/>
      <family val="0"/>
      <color rgb="FFA0A0A0"/>
      <sz val="8"/>
    </font>
    <font>
      <name val="Arial"/>
      <charset val="1"/>
      <family val="0"/>
      <i val="1"/>
      <color rgb="FFC00000"/>
      <sz val="9"/>
    </font>
    <font>
      <name val="Arial"/>
      <charset val="1"/>
      <family val="0"/>
      <color rgb="FF0000FF"/>
      <sz val="10"/>
    </font>
  </fonts>
  <fills count="6">
    <fill>
      <patternFill/>
    </fill>
    <fill>
      <patternFill patternType="gray125"/>
    </fill>
    <fill>
      <patternFill patternType="solid">
        <fgColor rgb="FF2A7F8E"/>
        <bgColor rgb="FF3E8EA4"/>
      </patternFill>
    </fill>
    <fill>
      <patternFill patternType="solid">
        <fgColor rgb="FFEAF1F7"/>
        <bgColor rgb="FFFFFFFF"/>
      </patternFill>
    </fill>
    <fill>
      <patternFill patternType="solid">
        <fgColor rgb="FF1F3A5F"/>
        <bgColor rgb="FF333300"/>
      </patternFill>
    </fill>
    <fill>
      <patternFill patternType="solid">
        <fgColor rgb="FFFFFF00"/>
        <bgColor rgb="FFFFFF00"/>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1">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2" borderId="0" applyAlignment="1" pivotButton="0" quotePrefix="0" xfId="0">
      <alignment horizontal="center" vertical="bottom"/>
    </xf>
    <xf numFmtId="164" fontId="4" fillId="3" borderId="0" applyAlignment="1" pivotButton="0" quotePrefix="0" xfId="0">
      <alignment horizontal="center" vertical="center"/>
    </xf>
    <xf numFmtId="0" fontId="4" fillId="3" borderId="0" applyAlignment="1" pivotButton="0" quotePrefix="0" xfId="0">
      <alignment horizontal="center" vertical="center"/>
    </xf>
    <xf numFmtId="165" fontId="4" fillId="3" borderId="0" applyAlignment="1" pivotButton="0" quotePrefix="0" xfId="0">
      <alignment horizontal="center" vertical="center"/>
    </xf>
    <xf numFmtId="0" fontId="12" fillId="0" borderId="0" applyAlignment="1" pivotButton="0" quotePrefix="0" xfId="0">
      <alignment horizontal="general" vertical="bottom"/>
    </xf>
    <xf numFmtId="166" fontId="12" fillId="0" borderId="0" applyAlignment="1" pivotButton="0" quotePrefix="0" xfId="0">
      <alignment horizontal="general" vertical="bottom"/>
    </xf>
    <xf numFmtId="0" fontId="12" fillId="0" borderId="0" applyAlignment="1" pivotButton="0" quotePrefix="0" xfId="0">
      <alignment horizontal="right" vertical="bottom"/>
    </xf>
    <xf numFmtId="0" fontId="13" fillId="4" borderId="1" applyAlignment="1" pivotButton="0" quotePrefix="0" xfId="0">
      <alignment horizontal="center" vertical="center" wrapText="1"/>
    </xf>
    <xf numFmtId="167" fontId="14" fillId="0" borderId="1" applyAlignment="1" pivotButton="0" quotePrefix="0" xfId="0">
      <alignment horizontal="general" vertical="bottom"/>
    </xf>
    <xf numFmtId="0" fontId="14" fillId="0" borderId="1" applyAlignment="1" pivotButton="0" quotePrefix="0" xfId="0">
      <alignment horizontal="general" vertical="bottom"/>
    </xf>
    <xf numFmtId="0" fontId="15" fillId="0" borderId="1" applyAlignment="1" pivotButton="0" quotePrefix="0" xfId="0">
      <alignment horizontal="general" vertical="bottom"/>
    </xf>
    <xf numFmtId="166" fontId="14" fillId="0" borderId="1" applyAlignment="1" pivotButton="0" quotePrefix="0" xfId="0">
      <alignment horizontal="general" vertical="bottom"/>
    </xf>
    <xf numFmtId="1" fontId="16" fillId="5" borderId="0" applyAlignment="1" pivotButton="0" quotePrefix="0" xfId="0">
      <alignment horizontal="center" vertical="bottom"/>
    </xf>
    <xf numFmtId="0" fontId="17" fillId="0" borderId="0" applyAlignment="1" pivotButton="0" quotePrefix="0" xfId="0">
      <alignment horizontal="general" vertical="bottom"/>
    </xf>
    <xf numFmtId="0" fontId="18" fillId="0" borderId="0" applyAlignment="1" pivotButton="0" quotePrefix="0" xfId="0">
      <alignment horizontal="general" vertical="bottom"/>
    </xf>
    <xf numFmtId="0" fontId="18" fillId="0" borderId="0" applyAlignment="1" pivotButton="0" quotePrefix="0" xfId="0">
      <alignment horizontal="center" vertical="bottom"/>
    </xf>
    <xf numFmtId="164" fontId="14" fillId="0" borderId="1" applyAlignment="1" pivotButton="0" quotePrefix="0" xfId="0">
      <alignment horizontal="general" vertical="bottom"/>
    </xf>
    <xf numFmtId="164" fontId="12" fillId="0" borderId="1" applyAlignment="1" pivotButton="0" quotePrefix="0" xfId="0">
      <alignment horizontal="general" vertical="bottom"/>
    </xf>
    <xf numFmtId="168" fontId="14" fillId="0" borderId="1" applyAlignment="1" pivotButton="0" quotePrefix="0" xfId="0">
      <alignment horizontal="general" vertical="bottom"/>
    </xf>
    <xf numFmtId="0" fontId="12" fillId="3" borderId="1" applyAlignment="1" pivotButton="0" quotePrefix="0" xfId="0">
      <alignment horizontal="general" vertical="bottom"/>
    </xf>
    <xf numFmtId="164" fontId="12" fillId="3" borderId="1" applyAlignment="1" pivotButton="0" quotePrefix="0" xfId="0">
      <alignment horizontal="general" vertical="bottom"/>
    </xf>
    <xf numFmtId="168" fontId="12" fillId="3" borderId="1" applyAlignment="1" pivotButton="0" quotePrefix="0" xfId="0">
      <alignment horizontal="general" vertical="bottom"/>
    </xf>
    <xf numFmtId="164" fontId="7" fillId="0" borderId="0" applyAlignment="1" pivotButton="0" quotePrefix="0" xfId="0">
      <alignment horizontal="general" vertical="bottom"/>
    </xf>
    <xf numFmtId="0" fontId="16" fillId="5" borderId="0" applyAlignment="1" pivotButton="0" quotePrefix="0" xfId="0">
      <alignment horizontal="center" vertical="bottom"/>
    </xf>
    <xf numFmtId="0" fontId="19" fillId="0" borderId="0" applyAlignment="1" pivotButton="0" quotePrefix="0" xfId="0">
      <alignment horizontal="general" vertical="bottom"/>
    </xf>
    <xf numFmtId="1" fontId="18" fillId="0" borderId="0" applyAlignment="1" pivotButton="0" quotePrefix="0" xfId="0">
      <alignment horizontal="center" vertical="bottom"/>
    </xf>
    <xf numFmtId="0" fontId="14" fillId="0" borderId="1" applyAlignment="1" pivotButton="0" quotePrefix="0" xfId="0">
      <alignment horizontal="general" vertical="top" wrapText="1"/>
    </xf>
    <xf numFmtId="166" fontId="20" fillId="0" borderId="1" applyAlignment="1" pivotButton="0" quotePrefix="0" xfId="0">
      <alignment horizontal="general" vertical="bottom"/>
    </xf>
    <xf numFmtId="166" fontId="12" fillId="3" borderId="1" applyAlignment="1" pivotButton="0" quotePrefix="0" xfId="0">
      <alignment horizontal="general" vertical="bottom"/>
    </xf>
    <xf numFmtId="0" fontId="14"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2" borderId="0" applyAlignment="1" pivotButton="0" quotePrefix="0" xfId="0">
      <alignment horizontal="center" vertical="bottom"/>
    </xf>
    <xf numFmtId="164" fontId="4" fillId="3" borderId="0" applyAlignment="1" pivotButton="0" quotePrefix="0" xfId="0">
      <alignment horizontal="center" vertical="center"/>
    </xf>
    <xf numFmtId="0" fontId="4" fillId="3" borderId="0" applyAlignment="1" pivotButton="0" quotePrefix="0" xfId="0">
      <alignment horizontal="center" vertical="center"/>
    </xf>
    <xf numFmtId="165" fontId="4" fillId="3" borderId="0" applyAlignment="1" pivotButton="0" quotePrefix="0" xfId="0">
      <alignment horizontal="center" vertical="center"/>
    </xf>
    <xf numFmtId="0" fontId="12" fillId="0" borderId="0" applyAlignment="1" pivotButton="0" quotePrefix="0" xfId="0">
      <alignment horizontal="general" vertical="bottom"/>
    </xf>
    <xf numFmtId="166" fontId="12" fillId="0" borderId="0" applyAlignment="1" pivotButton="0" quotePrefix="0" xfId="0">
      <alignment horizontal="general" vertical="bottom"/>
    </xf>
    <xf numFmtId="0" fontId="12" fillId="0" borderId="0" applyAlignment="1" pivotButton="0" quotePrefix="0" xfId="0">
      <alignment horizontal="right" vertical="bottom"/>
    </xf>
    <xf numFmtId="0" fontId="13" fillId="4" borderId="1" applyAlignment="1" pivotButton="0" quotePrefix="0" xfId="0">
      <alignment horizontal="center" vertical="center" wrapText="1"/>
    </xf>
    <xf numFmtId="167" fontId="14" fillId="0" borderId="1" applyAlignment="1" pivotButton="0" quotePrefix="0" xfId="0">
      <alignment horizontal="general" vertical="bottom"/>
    </xf>
    <xf numFmtId="0" fontId="14" fillId="0" borderId="1" applyAlignment="1" pivotButton="0" quotePrefix="0" xfId="0">
      <alignment horizontal="general" vertical="bottom"/>
    </xf>
    <xf numFmtId="0" fontId="15" fillId="0" borderId="1" applyAlignment="1" pivotButton="0" quotePrefix="0" xfId="0">
      <alignment horizontal="general" vertical="bottom"/>
    </xf>
    <xf numFmtId="166" fontId="14" fillId="0" borderId="1" applyAlignment="1" pivotButton="0" quotePrefix="0" xfId="0">
      <alignment horizontal="general" vertical="bottom"/>
    </xf>
    <xf numFmtId="1" fontId="16" fillId="5" borderId="0" applyAlignment="1" pivotButton="0" quotePrefix="0" xfId="0">
      <alignment horizontal="center" vertical="bottom"/>
    </xf>
    <xf numFmtId="0" fontId="17" fillId="0" borderId="0" applyAlignment="1" pivotButton="0" quotePrefix="0" xfId="0">
      <alignment horizontal="general" vertical="bottom"/>
    </xf>
    <xf numFmtId="0" fontId="18" fillId="0" borderId="0" applyAlignment="1" pivotButton="0" quotePrefix="0" xfId="0">
      <alignment horizontal="general" vertical="bottom"/>
    </xf>
    <xf numFmtId="0" fontId="18" fillId="0" borderId="0" applyAlignment="1" pivotButton="0" quotePrefix="0" xfId="0">
      <alignment horizontal="center" vertical="bottom"/>
    </xf>
    <xf numFmtId="164" fontId="14" fillId="0" borderId="1" applyAlignment="1" pivotButton="0" quotePrefix="0" xfId="0">
      <alignment horizontal="general" vertical="bottom"/>
    </xf>
    <xf numFmtId="164" fontId="12" fillId="0" borderId="1" applyAlignment="1" pivotButton="0" quotePrefix="0" xfId="0">
      <alignment horizontal="general" vertical="bottom"/>
    </xf>
    <xf numFmtId="168" fontId="14" fillId="0" borderId="1" applyAlignment="1" pivotButton="0" quotePrefix="0" xfId="0">
      <alignment horizontal="general" vertical="bottom"/>
    </xf>
    <xf numFmtId="0" fontId="12" fillId="3" borderId="1" applyAlignment="1" pivotButton="0" quotePrefix="0" xfId="0">
      <alignment horizontal="general" vertical="bottom"/>
    </xf>
    <xf numFmtId="164" fontId="12" fillId="3" borderId="1" applyAlignment="1" pivotButton="0" quotePrefix="0" xfId="0">
      <alignment horizontal="general" vertical="bottom"/>
    </xf>
    <xf numFmtId="168" fontId="12" fillId="3" borderId="1" applyAlignment="1" pivotButton="0" quotePrefix="0" xfId="0">
      <alignment horizontal="general" vertical="bottom"/>
    </xf>
    <xf numFmtId="164" fontId="7" fillId="0" borderId="0" applyAlignment="1" pivotButton="0" quotePrefix="0" xfId="0">
      <alignment horizontal="general" vertical="bottom"/>
    </xf>
    <xf numFmtId="0" fontId="16" fillId="5" borderId="0" applyAlignment="1" pivotButton="0" quotePrefix="0" xfId="0">
      <alignment horizontal="center" vertical="bottom"/>
    </xf>
    <xf numFmtId="0" fontId="19" fillId="0" borderId="0" applyAlignment="1" pivotButton="0" quotePrefix="0" xfId="0">
      <alignment horizontal="general" vertical="bottom"/>
    </xf>
    <xf numFmtId="1" fontId="18" fillId="0" borderId="0" applyAlignment="1" pivotButton="0" quotePrefix="0" xfId="0">
      <alignment horizontal="center" vertical="bottom"/>
    </xf>
    <xf numFmtId="0" fontId="14" fillId="0" borderId="1" applyAlignment="1" pivotButton="0" quotePrefix="0" xfId="0">
      <alignment horizontal="general" vertical="top" wrapText="1"/>
    </xf>
    <xf numFmtId="166" fontId="20" fillId="0" borderId="1" applyAlignment="1" pivotButton="0" quotePrefix="0" xfId="0">
      <alignment horizontal="general" vertical="bottom"/>
    </xf>
    <xf numFmtId="166" fontId="12" fillId="3" borderId="1" applyAlignment="1" pivotButton="0" quotePrefix="0" xfId="0">
      <alignment horizontal="general" vertical="bottom"/>
    </xf>
    <xf numFmtId="0" fontId="14"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6">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595959"/>
          <bgColor rgb="FF000000"/>
        </patternFill>
      </fill>
    </dxf>
    <dxf>
      <font>
        <name val="Arial"/>
        <charset val="1"/>
        <family val="0"/>
        <color rgb="FFC00000"/>
        <sz val="10"/>
      </font>
    </dxf>
    <dxf>
      <font>
        <name val="Arial"/>
        <charset val="1"/>
        <family val="0"/>
        <color rgb="FF2E7D32"/>
        <sz val="10"/>
      </font>
    </dxf>
  </dxfs>
  <colors>
    <indexedColors>
      <rgbColor rgb="FF000000"/>
      <rgbColor rgb="FFFFFFFF"/>
      <rgbColor rgb="FFC00000"/>
      <rgbColor rgb="FF00FF00"/>
      <rgbColor rgb="FF0000FF"/>
      <rgbColor rgb="FFFFFF00"/>
      <rgbColor rgb="FFFF00FF"/>
      <rgbColor rgb="FF00FFFF"/>
      <rgbColor rgb="FF800000"/>
      <rgbColor rgb="FF2E7D32"/>
      <rgbColor rgb="FF000080"/>
      <rgbColor rgb="FF809B49"/>
      <rgbColor rgb="FF8064A2"/>
      <rgbColor rgb="FF2A7F8E"/>
      <rgbColor rgb="FFB9AFC9"/>
      <rgbColor rgb="FF808080"/>
      <rgbColor rgb="FFAABAD7"/>
      <rgbColor rgb="FF9F423F"/>
      <rgbColor rgb="FFFFFFCC"/>
      <rgbColor rgb="FFEAF1F7"/>
      <rgbColor rgb="FF660066"/>
      <rgbColor rgb="FFCC7C3A"/>
      <rgbColor rgb="FF416A9C"/>
      <rgbColor rgb="FFD0D7DE"/>
      <rgbColor rgb="FF000080"/>
      <rgbColor rgb="FFFF00FF"/>
      <rgbColor rgb="FFFFFF00"/>
      <rgbColor rgb="FF00FFFF"/>
      <rgbColor rgb="FF800080"/>
      <rgbColor rgb="FF800000"/>
      <rgbColor rgb="FF4F81BD"/>
      <rgbColor rgb="FF0000FF"/>
      <rgbColor rgb="FF00CCFF"/>
      <rgbColor rgb="FFC5D6AC"/>
      <rgbColor rgb="FFD9D9D9"/>
      <rgbColor rgb="FFFFFF99"/>
      <rgbColor rgb="FFA9CEDC"/>
      <rgbColor rgb="FFD8AAA9"/>
      <rgbColor rgb="FF878787"/>
      <rgbColor rgb="FFF9C3A8"/>
      <rgbColor rgb="FF4A7EBB"/>
      <rgbColor rgb="FF4BACC6"/>
      <rgbColor rgb="FF98B855"/>
      <rgbColor rgb="FF9BBB59"/>
      <rgbColor rgb="FFF79646"/>
      <rgbColor rgb="FFFF6600"/>
      <rgbColor rgb="FF7D5FA0"/>
      <rgbColor rgb="FFA0A0A0"/>
      <rgbColor rgb="FF1F3A5F"/>
      <rgbColor rgb="FF3E8EA4"/>
      <rgbColor rgb="FF003300"/>
      <rgbColor rgb="FF333300"/>
      <rgbColor rgb="FFC0504D"/>
      <rgbColor rgb="FFBE4B48"/>
      <rgbColor rgb="FF6A5286"/>
      <rgbColor rgb="FF595959"/>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Total paid by month (selected year)</a:t>
            </a:r>
          </a:p>
        </c:rich>
      </c:tx>
      <c:overlay val="0"/>
      <c:spPr>
        <a:noFill/>
        <a:ln w="0">
          <a:noFill/>
        </a:ln>
      </c:spPr>
    </c:title>
    <c:autoTitleDeleted val="0"/>
    <c:plotArea>
      <c:barChart>
        <c:barDir val="col"/>
        <c:grouping val="clustered"/>
        <c:varyColors val="0"/>
        <c:ser>
          <c:idx val="0"/>
          <c:order val="0"/>
          <c:tx>
            <c:strRef>
              <c:f>'Monthly Summary'!A28</c:f>
              <c:strCache>
                <c:ptCount val="1"/>
                <c:pt idx="0">
                  <c:v>Total Paid</c:v>
                </c:pt>
              </c:strCache>
            </c:strRef>
          </c:tx>
          <c:spPr>
            <a:solidFill>
              <a:srgbClr val="2a7f8e"/>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Summary'!$B$28:$M$28</c:f>
              <c:numCache>
                <c:formatCode>\$#,##0;"($"#,##0\);\-</c:formatCode>
                <c:ptCount val="12"/>
                <c:pt idx="0">
                  <c:v>5514.15</c:v>
                </c:pt>
                <c:pt idx="1">
                  <c:v>3583.91</c:v>
                </c:pt>
                <c:pt idx="2">
                  <c:v>4495.78</c:v>
                </c:pt>
                <c:pt idx="3">
                  <c:v>3803.75</c:v>
                </c:pt>
                <c:pt idx="4">
                  <c:v>4876.52</c:v>
                </c:pt>
                <c:pt idx="5">
                  <c:v>4304.12</c:v>
                </c:pt>
                <c:pt idx="6">
                  <c:v>4498.55</c:v>
                </c:pt>
                <c:pt idx="7">
                  <c:v>6470.16</c:v>
                </c:pt>
                <c:pt idx="8">
                  <c:v>5323.01</c:v>
                </c:pt>
                <c:pt idx="9">
                  <c:v>1702.29</c:v>
                </c:pt>
                <c:pt idx="10">
                  <c:v>0</c:v>
                </c:pt>
                <c:pt idx="11">
                  <c:v>0</c:v>
                </c:pt>
              </c:numCache>
            </c:numRef>
          </c:val>
        </c:ser>
        <c:gapWidth val="150"/>
        <c:overlap val="0"/>
        <c:axId val="39026000"/>
        <c:axId val="82623511"/>
      </c:barChart>
      <c:catAx>
        <c:axId val="3902600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623511"/>
        <c:crosses val="autoZero"/>
        <c:auto val="1"/>
        <c:lblAlgn val="ctr"/>
        <c:lblOffset val="100"/>
        <c:noMultiLvlLbl val="0"/>
      </c:catAx>
      <c:valAx>
        <c:axId val="8262351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902600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Monthly spending by category (selected year)</a:t>
            </a:r>
          </a:p>
        </c:rich>
      </c:tx>
      <c:overlay val="0"/>
      <c:spPr>
        <a:noFill/>
        <a:ln w="0">
          <a:noFill/>
        </a:ln>
      </c:spPr>
    </c:title>
    <c:autoTitleDeleted val="0"/>
    <c:plotArea>
      <c:barChart>
        <c:barDir val="col"/>
        <c:grouping val="stacked"/>
        <c:varyColors val="0"/>
        <c:ser>
          <c:idx val="0"/>
          <c:order val="0"/>
          <c:tx>
            <c:strRef>
              <c:f>'Monthly Summary'!A8</c:f>
              <c:strCache>
                <c:ptCount val="1"/>
                <c:pt idx="0">
                  <c:v>Housing</c:v>
                </c:pt>
              </c:strCache>
            </c:strRef>
          </c:tx>
          <c:spPr>
            <a:solidFill>
              <a:srgbClr val="416a9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Summary'!$B$8:$M$8</c:f>
              <c:numCache>
                <c:formatCode>\$#,##0;"($"#,##0\);\-</c:formatCode>
                <c:ptCount val="12"/>
                <c:pt idx="0">
                  <c:v>614.95</c:v>
                </c:pt>
                <c:pt idx="1">
                  <c:v>614.95</c:v>
                </c:pt>
                <c:pt idx="2">
                  <c:v>614.95</c:v>
                </c:pt>
                <c:pt idx="3">
                  <c:v>614.95</c:v>
                </c:pt>
                <c:pt idx="4">
                  <c:v>614.95</c:v>
                </c:pt>
                <c:pt idx="5">
                  <c:v>614.95</c:v>
                </c:pt>
                <c:pt idx="6">
                  <c:v>614.95</c:v>
                </c:pt>
                <c:pt idx="7">
                  <c:v>614.95</c:v>
                </c:pt>
                <c:pt idx="8">
                  <c:v>614.95</c:v>
                </c:pt>
                <c:pt idx="9">
                  <c:v>0</c:v>
                </c:pt>
                <c:pt idx="10">
                  <c:v>0</c:v>
                </c:pt>
                <c:pt idx="11">
                  <c:v>0</c:v>
                </c:pt>
              </c:numCache>
            </c:numRef>
          </c:val>
        </c:ser>
        <c:ser>
          <c:idx val="1"/>
          <c:order val="1"/>
          <c:tx>
            <c:strRef>
              <c:f>'Monthly Summary'!A9</c:f>
              <c:strCache>
                <c:ptCount val="1"/>
                <c:pt idx="0">
                  <c:v>Utilities</c:v>
                </c:pt>
              </c:strCache>
            </c:strRef>
          </c:tx>
          <c:spPr>
            <a:solidFill>
              <a:srgbClr val="9f423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Summary'!$B$9:$M$9</c:f>
              <c:numCache>
                <c:formatCode>\$#,##0;"($"#,##0\);\-</c:formatCode>
                <c:ptCount val="12"/>
                <c:pt idx="0">
                  <c:v>347.6</c:v>
                </c:pt>
                <c:pt idx="1">
                  <c:v>247.49</c:v>
                </c:pt>
                <c:pt idx="2">
                  <c:v>224.43</c:v>
                </c:pt>
                <c:pt idx="3">
                  <c:v>245.51</c:v>
                </c:pt>
                <c:pt idx="4">
                  <c:v>157.48</c:v>
                </c:pt>
                <c:pt idx="5">
                  <c:v>192.3</c:v>
                </c:pt>
                <c:pt idx="6">
                  <c:v>329.55</c:v>
                </c:pt>
                <c:pt idx="7">
                  <c:v>612.75</c:v>
                </c:pt>
                <c:pt idx="8">
                  <c:v>322.12</c:v>
                </c:pt>
                <c:pt idx="9">
                  <c:v>0</c:v>
                </c:pt>
                <c:pt idx="10">
                  <c:v>0</c:v>
                </c:pt>
                <c:pt idx="11">
                  <c:v>0</c:v>
                </c:pt>
              </c:numCache>
            </c:numRef>
          </c:val>
        </c:ser>
        <c:ser>
          <c:idx val="2"/>
          <c:order val="2"/>
          <c:tx>
            <c:strRef>
              <c:f>'Monthly Summary'!A10</c:f>
              <c:strCache>
                <c:ptCount val="1"/>
                <c:pt idx="0">
                  <c:v>Phone &amp; Internet</c:v>
                </c:pt>
              </c:strCache>
            </c:strRef>
          </c:tx>
          <c:spPr>
            <a:solidFill>
              <a:srgbClr val="809b4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Summary'!$B$10:$M$10</c:f>
              <c:numCache>
                <c:formatCode>\$#,##0;"($"#,##0\);\-</c:formatCode>
                <c:ptCount val="12"/>
                <c:pt idx="0">
                  <c:v>494.29</c:v>
                </c:pt>
                <c:pt idx="1">
                  <c:v>497.29</c:v>
                </c:pt>
                <c:pt idx="2">
                  <c:v>471.69</c:v>
                </c:pt>
                <c:pt idx="3">
                  <c:v>457.79</c:v>
                </c:pt>
                <c:pt idx="4">
                  <c:v>457.8</c:v>
                </c:pt>
                <c:pt idx="5">
                  <c:v>457.8</c:v>
                </c:pt>
                <c:pt idx="6">
                  <c:v>346.04</c:v>
                </c:pt>
                <c:pt idx="7">
                  <c:v>523.81</c:v>
                </c:pt>
                <c:pt idx="8">
                  <c:v>501.88</c:v>
                </c:pt>
                <c:pt idx="9">
                  <c:v>356.89</c:v>
                </c:pt>
                <c:pt idx="10">
                  <c:v>0</c:v>
                </c:pt>
                <c:pt idx="11">
                  <c:v>0</c:v>
                </c:pt>
              </c:numCache>
            </c:numRef>
          </c:val>
        </c:ser>
        <c:ser>
          <c:idx val="3"/>
          <c:order val="3"/>
          <c:tx>
            <c:strRef>
              <c:f>'Monthly Summary'!A11</c:f>
              <c:strCache>
                <c:ptCount val="1"/>
                <c:pt idx="0">
                  <c:v>Insurance</c:v>
                </c:pt>
              </c:strCache>
            </c:strRef>
          </c:tx>
          <c:spPr>
            <a:solidFill>
              <a:srgbClr val="6a528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Summary'!$B$11:$M$11</c:f>
              <c:numCache>
                <c:formatCode>\$#,##0;"($"#,##0\);\-</c:formatCode>
                <c:ptCount val="12"/>
                <c:pt idx="0">
                  <c:v>756.88</c:v>
                </c:pt>
                <c:pt idx="1">
                  <c:v>15</c:v>
                </c:pt>
                <c:pt idx="2">
                  <c:v>15</c:v>
                </c:pt>
                <c:pt idx="3">
                  <c:v>48</c:v>
                </c:pt>
                <c:pt idx="4">
                  <c:v>48</c:v>
                </c:pt>
                <c:pt idx="5">
                  <c:v>48</c:v>
                </c:pt>
                <c:pt idx="6">
                  <c:v>755</c:v>
                </c:pt>
                <c:pt idx="7">
                  <c:v>1532</c:v>
                </c:pt>
                <c:pt idx="8">
                  <c:v>48</c:v>
                </c:pt>
                <c:pt idx="9">
                  <c:v>0</c:v>
                </c:pt>
                <c:pt idx="10">
                  <c:v>0</c:v>
                </c:pt>
                <c:pt idx="11">
                  <c:v>0</c:v>
                </c:pt>
              </c:numCache>
            </c:numRef>
          </c:val>
        </c:ser>
        <c:ser>
          <c:idx val="4"/>
          <c:order val="4"/>
          <c:tx>
            <c:strRef>
              <c:f>'Monthly Summary'!A12</c:f>
              <c:strCache>
                <c:ptCount val="1"/>
                <c:pt idx="0">
                  <c:v>Taxes &amp; Gov Fees</c:v>
                </c:pt>
              </c:strCache>
            </c:strRef>
          </c:tx>
          <c:spPr>
            <a:solidFill>
              <a:srgbClr val="3e8ea4"/>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Summary'!$B$12:$M$12</c:f>
              <c:numCache>
                <c:formatCode>\$#,##0;"($"#,##0\);\-</c:formatCode>
                <c:ptCount val="12"/>
                <c:pt idx="0">
                  <c:v>0</c:v>
                </c:pt>
                <c:pt idx="1">
                  <c:v>0</c:v>
                </c:pt>
                <c:pt idx="2">
                  <c:v>0</c:v>
                </c:pt>
                <c:pt idx="3">
                  <c:v>0</c:v>
                </c:pt>
                <c:pt idx="4">
                  <c:v>764.46</c:v>
                </c:pt>
                <c:pt idx="5">
                  <c:v>215.99</c:v>
                </c:pt>
                <c:pt idx="6">
                  <c:v>0</c:v>
                </c:pt>
                <c:pt idx="7">
                  <c:v>0</c:v>
                </c:pt>
                <c:pt idx="8">
                  <c:v>0</c:v>
                </c:pt>
                <c:pt idx="9">
                  <c:v>0</c:v>
                </c:pt>
                <c:pt idx="10">
                  <c:v>0</c:v>
                </c:pt>
                <c:pt idx="11">
                  <c:v>0</c:v>
                </c:pt>
              </c:numCache>
            </c:numRef>
          </c:val>
        </c:ser>
        <c:ser>
          <c:idx val="5"/>
          <c:order val="5"/>
          <c:tx>
            <c:strRef>
              <c:f>'Monthly Summary'!A13</c:f>
              <c:strCache>
                <c:ptCount val="1"/>
                <c:pt idx="0">
                  <c:v>Subscriptions &amp; Software</c:v>
                </c:pt>
              </c:strCache>
            </c:strRef>
          </c:tx>
          <c:spPr>
            <a:solidFill>
              <a:srgbClr val="cc7c3a"/>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Summary'!$B$13:$M$13</c:f>
              <c:numCache>
                <c:formatCode>\$#,##0;"($"#,##0\);\-</c:formatCode>
                <c:ptCount val="12"/>
                <c:pt idx="0">
                  <c:v>121.49</c:v>
                </c:pt>
                <c:pt idx="1">
                  <c:v>50.23</c:v>
                </c:pt>
                <c:pt idx="2">
                  <c:v>154.73</c:v>
                </c:pt>
                <c:pt idx="3">
                  <c:v>273.75</c:v>
                </c:pt>
                <c:pt idx="4">
                  <c:v>137.28</c:v>
                </c:pt>
                <c:pt idx="5">
                  <c:v>170.25</c:v>
                </c:pt>
                <c:pt idx="6">
                  <c:v>20.71</c:v>
                </c:pt>
                <c:pt idx="7">
                  <c:v>64.18</c:v>
                </c:pt>
                <c:pt idx="8">
                  <c:v>19.27</c:v>
                </c:pt>
                <c:pt idx="9">
                  <c:v>92.22</c:v>
                </c:pt>
                <c:pt idx="10">
                  <c:v>0</c:v>
                </c:pt>
                <c:pt idx="11">
                  <c:v>0</c:v>
                </c:pt>
              </c:numCache>
            </c:numRef>
          </c:val>
        </c:ser>
        <c:ser>
          <c:idx val="6"/>
          <c:order val="6"/>
          <c:tx>
            <c:strRef>
              <c:f>'Monthly Summary'!A14</c:f>
              <c:strCache>
                <c:ptCount val="1"/>
                <c:pt idx="0">
                  <c:v>Groceries &amp; Household</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Summary'!$B$14:$M$14</c:f>
              <c:numCache>
                <c:formatCode>\$#,##0;"($"#,##0\);\-</c:formatCode>
                <c:ptCount val="12"/>
                <c:pt idx="0">
                  <c:v>1651.17</c:v>
                </c:pt>
                <c:pt idx="1">
                  <c:v>1199.21</c:v>
                </c:pt>
                <c:pt idx="2">
                  <c:v>914.6</c:v>
                </c:pt>
                <c:pt idx="3">
                  <c:v>918.97</c:v>
                </c:pt>
                <c:pt idx="4">
                  <c:v>1356.56</c:v>
                </c:pt>
                <c:pt idx="5">
                  <c:v>1093.84</c:v>
                </c:pt>
                <c:pt idx="6">
                  <c:v>1092.48</c:v>
                </c:pt>
                <c:pt idx="7">
                  <c:v>989.8</c:v>
                </c:pt>
                <c:pt idx="8">
                  <c:v>1502.28</c:v>
                </c:pt>
                <c:pt idx="9">
                  <c:v>556.1</c:v>
                </c:pt>
                <c:pt idx="10">
                  <c:v>0</c:v>
                </c:pt>
                <c:pt idx="11">
                  <c:v>0</c:v>
                </c:pt>
              </c:numCache>
            </c:numRef>
          </c:val>
        </c:ser>
        <c:ser>
          <c:idx val="7"/>
          <c:order val="7"/>
          <c:tx>
            <c:strRef>
              <c:f>'Monthly Summary'!A15</c:f>
              <c:strCache>
                <c:ptCount val="1"/>
                <c:pt idx="0">
                  <c:v>Dining Out</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Summary'!$B$15:$M$15</c:f>
              <c:numCache>
                <c:formatCode>\$#,##0;"($"#,##0\);\-</c:formatCode>
                <c:ptCount val="12"/>
                <c:pt idx="0">
                  <c:v>23.12</c:v>
                </c:pt>
                <c:pt idx="1">
                  <c:v>114.36</c:v>
                </c:pt>
                <c:pt idx="2">
                  <c:v>69.55</c:v>
                </c:pt>
                <c:pt idx="3">
                  <c:v>317.95</c:v>
                </c:pt>
                <c:pt idx="4">
                  <c:v>143.78</c:v>
                </c:pt>
                <c:pt idx="5">
                  <c:v>171.34</c:v>
                </c:pt>
                <c:pt idx="6">
                  <c:v>230.75</c:v>
                </c:pt>
                <c:pt idx="7">
                  <c:v>214.22</c:v>
                </c:pt>
                <c:pt idx="8">
                  <c:v>375.25</c:v>
                </c:pt>
                <c:pt idx="9">
                  <c:v>66.42</c:v>
                </c:pt>
                <c:pt idx="10">
                  <c:v>0</c:v>
                </c:pt>
                <c:pt idx="11">
                  <c:v>0</c:v>
                </c:pt>
              </c:numCache>
            </c:numRef>
          </c:val>
        </c:ser>
        <c:ser>
          <c:idx val="8"/>
          <c:order val="8"/>
          <c:tx>
            <c:strRef>
              <c:f>'Monthly Summary'!A16</c:f>
              <c:strCache>
                <c:ptCount val="1"/>
                <c:pt idx="0">
                  <c:v>Fuel &amp; Auto</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Summary'!$B$16:$M$16</c:f>
              <c:numCache>
                <c:formatCode>\$#,##0;"($"#,##0\);\-</c:formatCode>
                <c:ptCount val="12"/>
                <c:pt idx="0">
                  <c:v>152</c:v>
                </c:pt>
                <c:pt idx="1">
                  <c:v>113</c:v>
                </c:pt>
                <c:pt idx="2">
                  <c:v>443.52</c:v>
                </c:pt>
                <c:pt idx="3">
                  <c:v>165.86</c:v>
                </c:pt>
                <c:pt idx="4">
                  <c:v>158.01</c:v>
                </c:pt>
                <c:pt idx="5">
                  <c:v>316.02</c:v>
                </c:pt>
                <c:pt idx="6">
                  <c:v>154.18</c:v>
                </c:pt>
                <c:pt idx="7">
                  <c:v>190.01</c:v>
                </c:pt>
                <c:pt idx="8">
                  <c:v>279.03</c:v>
                </c:pt>
                <c:pt idx="9">
                  <c:v>41</c:v>
                </c:pt>
                <c:pt idx="10">
                  <c:v>0</c:v>
                </c:pt>
                <c:pt idx="11">
                  <c:v>0</c:v>
                </c:pt>
              </c:numCache>
            </c:numRef>
          </c:val>
        </c:ser>
        <c:ser>
          <c:idx val="9"/>
          <c:order val="9"/>
          <c:tx>
            <c:strRef>
              <c:f>'Monthly Summary'!A17</c:f>
              <c:strCache>
                <c:ptCount val="1"/>
                <c:pt idx="0">
                  <c:v>Health &amp; Medical</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Summary'!$B$17:$M$17</c:f>
              <c:numCache>
                <c:formatCode>\$#,##0;"($"#,##0\);\-</c:formatCode>
                <c:ptCount val="12"/>
                <c:pt idx="0">
                  <c:v>228</c:v>
                </c:pt>
                <c:pt idx="1">
                  <c:v>158</c:v>
                </c:pt>
                <c:pt idx="2">
                  <c:v>512</c:v>
                </c:pt>
                <c:pt idx="3">
                  <c:v>158</c:v>
                </c:pt>
                <c:pt idx="4">
                  <c:v>158</c:v>
                </c:pt>
                <c:pt idx="5">
                  <c:v>158</c:v>
                </c:pt>
                <c:pt idx="6">
                  <c:v>158</c:v>
                </c:pt>
                <c:pt idx="7">
                  <c:v>232.9</c:v>
                </c:pt>
                <c:pt idx="8">
                  <c:v>158</c:v>
                </c:pt>
                <c:pt idx="9">
                  <c:v>158</c:v>
                </c:pt>
                <c:pt idx="10">
                  <c:v>0</c:v>
                </c:pt>
                <c:pt idx="11">
                  <c:v>0</c:v>
                </c:pt>
              </c:numCache>
            </c:numRef>
          </c:val>
        </c:ser>
        <c:ser>
          <c:idx val="10"/>
          <c:order val="10"/>
          <c:tx>
            <c:strRef>
              <c:f>'Monthly Summary'!A18</c:f>
              <c:strCache>
                <c:ptCount val="1"/>
                <c:pt idx="0">
                  <c:v>Pets</c:v>
                </c:pt>
              </c:strCache>
            </c:strRef>
          </c:tx>
          <c:spPr>
            <a:solidFill>
              <a:srgbClr val="4bacc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Summary'!$B$18:$M$18</c:f>
              <c:numCache>
                <c:formatCode>\$#,##0;"($"#,##0\);\-</c:formatCode>
                <c:ptCount val="12"/>
                <c:pt idx="0">
                  <c:v>0</c:v>
                </c:pt>
                <c:pt idx="1">
                  <c:v>16</c:v>
                </c:pt>
                <c:pt idx="2">
                  <c:v>0</c:v>
                </c:pt>
                <c:pt idx="3">
                  <c:v>0</c:v>
                </c:pt>
                <c:pt idx="4">
                  <c:v>11.56</c:v>
                </c:pt>
                <c:pt idx="5">
                  <c:v>190.55</c:v>
                </c:pt>
                <c:pt idx="6">
                  <c:v>24.57</c:v>
                </c:pt>
                <c:pt idx="7">
                  <c:v>0</c:v>
                </c:pt>
                <c:pt idx="8">
                  <c:v>33.17</c:v>
                </c:pt>
                <c:pt idx="9">
                  <c:v>0</c:v>
                </c:pt>
                <c:pt idx="10">
                  <c:v>0</c:v>
                </c:pt>
                <c:pt idx="11">
                  <c:v>0</c:v>
                </c:pt>
              </c:numCache>
            </c:numRef>
          </c:val>
        </c:ser>
        <c:ser>
          <c:idx val="11"/>
          <c:order val="11"/>
          <c:tx>
            <c:strRef>
              <c:f>'Monthly Summary'!A19</c:f>
              <c:strCache>
                <c:ptCount val="1"/>
                <c:pt idx="0">
                  <c:v>Education &amp; Homeschool</c:v>
                </c:pt>
              </c:strCache>
            </c:strRef>
          </c:tx>
          <c:spPr>
            <a:solidFill>
              <a:srgbClr val="f7964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Summary'!$B$19:$M$19</c:f>
              <c:numCache>
                <c:formatCode>\$#,##0;"($"#,##0\);\-</c:formatCode>
                <c:ptCount val="12"/>
                <c:pt idx="0">
                  <c:v>473.11</c:v>
                </c:pt>
                <c:pt idx="1">
                  <c:v>103.83</c:v>
                </c:pt>
                <c:pt idx="2">
                  <c:v>80.53</c:v>
                </c:pt>
                <c:pt idx="3">
                  <c:v>39.99</c:v>
                </c:pt>
                <c:pt idx="4">
                  <c:v>5.27</c:v>
                </c:pt>
                <c:pt idx="5">
                  <c:v>0</c:v>
                </c:pt>
                <c:pt idx="6">
                  <c:v>0</c:v>
                </c:pt>
                <c:pt idx="7">
                  <c:v>0</c:v>
                </c:pt>
                <c:pt idx="8">
                  <c:v>0</c:v>
                </c:pt>
                <c:pt idx="9">
                  <c:v>0</c:v>
                </c:pt>
                <c:pt idx="10">
                  <c:v>0</c:v>
                </c:pt>
                <c:pt idx="11">
                  <c:v>0</c:v>
                </c:pt>
              </c:numCache>
            </c:numRef>
          </c:val>
        </c:ser>
        <c:ser>
          <c:idx val="12"/>
          <c:order val="12"/>
          <c:tx>
            <c:strRef>
              <c:f>'Monthly Summary'!A20</c:f>
              <c:strCache>
                <c:ptCount val="1"/>
                <c:pt idx="0">
                  <c:v>Shopping</c:v>
                </c:pt>
              </c:strCache>
            </c:strRef>
          </c:tx>
          <c:spPr>
            <a:solidFill>
              <a:srgbClr val="aabad7"/>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Summary'!$B$20:$M$20</c:f>
              <c:numCache>
                <c:formatCode>\$#,##0;"($"#,##0\);\-</c:formatCode>
                <c:ptCount val="12"/>
                <c:pt idx="0">
                  <c:v>320.71</c:v>
                </c:pt>
                <c:pt idx="1">
                  <c:v>267.38</c:v>
                </c:pt>
                <c:pt idx="2">
                  <c:v>180.35</c:v>
                </c:pt>
                <c:pt idx="3">
                  <c:v>242.91</c:v>
                </c:pt>
                <c:pt idx="4">
                  <c:v>465.92</c:v>
                </c:pt>
                <c:pt idx="5">
                  <c:v>433.34</c:v>
                </c:pt>
                <c:pt idx="6">
                  <c:v>206.04</c:v>
                </c:pt>
                <c:pt idx="7">
                  <c:v>339.27</c:v>
                </c:pt>
                <c:pt idx="8">
                  <c:v>506.03</c:v>
                </c:pt>
                <c:pt idx="9">
                  <c:v>229.56</c:v>
                </c:pt>
                <c:pt idx="10">
                  <c:v>0</c:v>
                </c:pt>
                <c:pt idx="11">
                  <c:v>0</c:v>
                </c:pt>
              </c:numCache>
            </c:numRef>
          </c:val>
        </c:ser>
        <c:ser>
          <c:idx val="13"/>
          <c:order val="13"/>
          <c:tx>
            <c:strRef>
              <c:f>'Monthly Summary'!A21</c:f>
              <c:strCache>
                <c:ptCount val="1"/>
                <c:pt idx="0">
                  <c:v>Home &amp; Garden</c:v>
                </c:pt>
              </c:strCache>
            </c:strRef>
          </c:tx>
          <c:spPr>
            <a:solidFill>
              <a:srgbClr val="d8aaa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Summary'!$B$21:$M$21</c:f>
              <c:numCache>
                <c:formatCode>\$#,##0;"($"#,##0\);\-</c:formatCode>
                <c:ptCount val="12"/>
                <c:pt idx="0">
                  <c:v>196.83</c:v>
                </c:pt>
                <c:pt idx="1">
                  <c:v>149.45</c:v>
                </c:pt>
                <c:pt idx="2">
                  <c:v>124.45</c:v>
                </c:pt>
                <c:pt idx="3">
                  <c:v>270.87</c:v>
                </c:pt>
                <c:pt idx="4">
                  <c:v>262.46</c:v>
                </c:pt>
                <c:pt idx="5">
                  <c:v>174.37</c:v>
                </c:pt>
                <c:pt idx="6">
                  <c:v>476.29</c:v>
                </c:pt>
                <c:pt idx="7">
                  <c:v>345.28</c:v>
                </c:pt>
                <c:pt idx="8">
                  <c:v>122.32</c:v>
                </c:pt>
                <c:pt idx="9">
                  <c:v>70.1</c:v>
                </c:pt>
                <c:pt idx="10">
                  <c:v>0</c:v>
                </c:pt>
                <c:pt idx="11">
                  <c:v>0</c:v>
                </c:pt>
              </c:numCache>
            </c:numRef>
          </c:val>
        </c:ser>
        <c:ser>
          <c:idx val="14"/>
          <c:order val="14"/>
          <c:tx>
            <c:strRef>
              <c:f>'Monthly Summary'!A22</c:f>
              <c:strCache>
                <c:ptCount val="1"/>
                <c:pt idx="0">
                  <c:v>Travel &amp; Outings</c:v>
                </c:pt>
              </c:strCache>
            </c:strRef>
          </c:tx>
          <c:spPr>
            <a:solidFill>
              <a:srgbClr val="c5d6a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Summary'!$B$22:$M$22</c:f>
              <c:numCache>
                <c:formatCode>\$#,##0;"($"#,##0\);\-</c:formatCode>
                <c:ptCount val="12"/>
                <c:pt idx="0">
                  <c:v>174</c:v>
                </c:pt>
                <c:pt idx="1">
                  <c:v>27.72</c:v>
                </c:pt>
                <c:pt idx="2">
                  <c:v>0</c:v>
                </c:pt>
                <c:pt idx="3">
                  <c:v>0</c:v>
                </c:pt>
                <c:pt idx="4">
                  <c:v>0</c:v>
                </c:pt>
                <c:pt idx="5">
                  <c:v>0</c:v>
                </c:pt>
                <c:pt idx="6">
                  <c:v>39.49</c:v>
                </c:pt>
                <c:pt idx="7">
                  <c:v>700.99</c:v>
                </c:pt>
                <c:pt idx="8">
                  <c:v>153.69</c:v>
                </c:pt>
                <c:pt idx="9">
                  <c:v>0</c:v>
                </c:pt>
                <c:pt idx="10">
                  <c:v>0</c:v>
                </c:pt>
                <c:pt idx="11">
                  <c:v>0</c:v>
                </c:pt>
              </c:numCache>
            </c:numRef>
          </c:val>
        </c:ser>
        <c:ser>
          <c:idx val="15"/>
          <c:order val="15"/>
          <c:tx>
            <c:strRef>
              <c:f>'Monthly Summary'!A23</c:f>
              <c:strCache>
                <c:ptCount val="1"/>
                <c:pt idx="0">
                  <c:v>Giving &amp; Church</c:v>
                </c:pt>
              </c:strCache>
            </c:strRef>
          </c:tx>
          <c:spPr>
            <a:solidFill>
              <a:srgbClr val="b9afc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Summary'!$B$23:$M$23</c:f>
              <c:numCache>
                <c:formatCode>\$#,##0;"($"#,##0\);\-</c:formatCode>
                <c:ptCount val="12"/>
                <c:pt idx="0">
                  <c:v>-50</c:v>
                </c:pt>
                <c:pt idx="1">
                  <c:v>0</c:v>
                </c:pt>
                <c:pt idx="2">
                  <c:v>600</c:v>
                </c:pt>
                <c:pt idx="3">
                  <c:v>0</c:v>
                </c:pt>
                <c:pt idx="4">
                  <c:v>0</c:v>
                </c:pt>
                <c:pt idx="5">
                  <c:v>-102.5</c:v>
                </c:pt>
                <c:pt idx="6">
                  <c:v>-102.5</c:v>
                </c:pt>
                <c:pt idx="7">
                  <c:v>0</c:v>
                </c:pt>
                <c:pt idx="8">
                  <c:v>15</c:v>
                </c:pt>
                <c:pt idx="9">
                  <c:v>0</c:v>
                </c:pt>
                <c:pt idx="10">
                  <c:v>0</c:v>
                </c:pt>
                <c:pt idx="11">
                  <c:v>0</c:v>
                </c:pt>
              </c:numCache>
            </c:numRef>
          </c:val>
        </c:ser>
        <c:ser>
          <c:idx val="16"/>
          <c:order val="16"/>
          <c:tx>
            <c:strRef>
              <c:f>'Monthly Summary'!A24</c:f>
              <c:strCache>
                <c:ptCount val="1"/>
                <c:pt idx="0">
                  <c:v>Podcast &amp; Ministry</c:v>
                </c:pt>
              </c:strCache>
            </c:strRef>
          </c:tx>
          <c:spPr>
            <a:solidFill>
              <a:srgbClr val="a9ced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Summary'!$B$24:$M$24</c:f>
              <c:numCache>
                <c:formatCode>\$#,##0;"($"#,##0\);\-</c:formatCode>
                <c:ptCount val="12"/>
                <c:pt idx="0">
                  <c:v>0</c:v>
                </c:pt>
                <c:pt idx="1">
                  <c:v>0</c:v>
                </c:pt>
                <c:pt idx="2">
                  <c:v>0</c:v>
                </c:pt>
                <c:pt idx="3">
                  <c:v>0</c:v>
                </c:pt>
                <c:pt idx="4">
                  <c:v>100</c:v>
                </c:pt>
                <c:pt idx="5">
                  <c:v>100</c:v>
                </c:pt>
                <c:pt idx="6">
                  <c:v>100</c:v>
                </c:pt>
                <c:pt idx="7">
                  <c:v>113</c:v>
                </c:pt>
                <c:pt idx="8">
                  <c:v>152.03</c:v>
                </c:pt>
                <c:pt idx="9">
                  <c:v>132</c:v>
                </c:pt>
                <c:pt idx="10">
                  <c:v>0</c:v>
                </c:pt>
                <c:pt idx="11">
                  <c:v>0</c:v>
                </c:pt>
              </c:numCache>
            </c:numRef>
          </c:val>
        </c:ser>
        <c:ser>
          <c:idx val="17"/>
          <c:order val="17"/>
          <c:tx>
            <c:strRef>
              <c:f>'Monthly Summary'!A25</c:f>
              <c:strCache>
                <c:ptCount val="1"/>
                <c:pt idx="0">
                  <c:v>Other / Unsorted</c:v>
                </c:pt>
              </c:strCache>
            </c:strRef>
          </c:tx>
          <c:spPr>
            <a:solidFill>
              <a:srgbClr val="f9c3a8"/>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Summary'!$B$25:$M$25</c:f>
              <c:numCache>
                <c:formatCode>\$#,##0;"($"#,##0\);\-</c:formatCode>
                <c:ptCount val="12"/>
                <c:pt idx="0">
                  <c:v>10</c:v>
                </c:pt>
                <c:pt idx="1">
                  <c:v>10</c:v>
                </c:pt>
                <c:pt idx="2">
                  <c:v>89.98</c:v>
                </c:pt>
                <c:pt idx="3">
                  <c:v>49.2</c:v>
                </c:pt>
                <c:pt idx="4">
                  <c:v>34.99</c:v>
                </c:pt>
                <c:pt idx="5">
                  <c:v>69.87</c:v>
                </c:pt>
                <c:pt idx="6">
                  <c:v>53</c:v>
                </c:pt>
                <c:pt idx="7">
                  <c:v>-3</c:v>
                </c:pt>
                <c:pt idx="8">
                  <c:v>519.99</c:v>
                </c:pt>
                <c:pt idx="9">
                  <c:v>0</c:v>
                </c:pt>
                <c:pt idx="10">
                  <c:v>0</c:v>
                </c:pt>
                <c:pt idx="11">
                  <c:v>0</c:v>
                </c:pt>
              </c:numCache>
            </c:numRef>
          </c:val>
        </c:ser>
        <c:gapWidth val="150"/>
        <c:overlap val="100"/>
        <c:axId val="15583885"/>
        <c:axId val="89875006"/>
      </c:barChart>
      <c:catAx>
        <c:axId val="1558388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875006"/>
        <c:crosses val="autoZero"/>
        <c:auto val="1"/>
        <c:lblAlgn val="ctr"/>
        <c:lblOffset val="100"/>
        <c:noMultiLvlLbl val="0"/>
      </c:catAx>
      <c:valAx>
        <c:axId val="8987500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58388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Bills vs everyday spending (selected year)</a:t>
            </a:r>
          </a:p>
        </c:rich>
      </c:tx>
      <c:overlay val="0"/>
      <c:spPr>
        <a:noFill/>
        <a:ln w="0">
          <a:noFill/>
        </a:ln>
      </c:spPr>
    </c:title>
    <c:autoTitleDeleted val="0"/>
    <c:plotArea>
      <c:barChart>
        <c:barDir val="col"/>
        <c:grouping val="stacked"/>
        <c:varyColors val="0"/>
        <c:ser>
          <c:idx val="0"/>
          <c:order val="0"/>
          <c:tx>
            <c:strRef>
              <c:f>'Monthly Summary'!A29</c:f>
              <c:strCache>
                <c:ptCount val="1"/>
                <c:pt idx="0">
                  <c:v>  of which Bills (recurring)</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Summary'!$B$29:$M$29</c:f>
              <c:numCache>
                <c:formatCode>\$#,##0;"($"#,##0\);\-</c:formatCode>
                <c:ptCount val="12"/>
                <c:pt idx="0">
                  <c:v>2492.92</c:v>
                </c:pt>
                <c:pt idx="1">
                  <c:v>1582.96</c:v>
                </c:pt>
                <c:pt idx="2">
                  <c:v>1625.81</c:v>
                </c:pt>
                <c:pt idx="3">
                  <c:v>1798</c:v>
                </c:pt>
                <c:pt idx="4">
                  <c:v>2424.98</c:v>
                </c:pt>
                <c:pt idx="5">
                  <c:v>1945.31</c:v>
                </c:pt>
                <c:pt idx="6">
                  <c:v>2324.25</c:v>
                </c:pt>
                <c:pt idx="7">
                  <c:v>3574.76</c:v>
                </c:pt>
                <c:pt idx="8">
                  <c:v>1764.22</c:v>
                </c:pt>
                <c:pt idx="9">
                  <c:v>695.12</c:v>
                </c:pt>
                <c:pt idx="10">
                  <c:v>0</c:v>
                </c:pt>
                <c:pt idx="11">
                  <c:v>0</c:v>
                </c:pt>
              </c:numCache>
            </c:numRef>
          </c:val>
        </c:ser>
        <c:ser>
          <c:idx val="1"/>
          <c:order val="1"/>
          <c:tx>
            <c:strRef>
              <c:f>'Monthly Summary'!A30</c:f>
              <c:strCache>
                <c:ptCount val="1"/>
                <c:pt idx="0">
                  <c:v>  of which Everyday spending</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Summary'!$B$30:$M$30</c:f>
              <c:numCache>
                <c:formatCode>\$#,##0;"($"#,##0\);\-</c:formatCode>
                <c:ptCount val="12"/>
                <c:pt idx="0">
                  <c:v>3021.23</c:v>
                </c:pt>
                <c:pt idx="1">
                  <c:v>2000.95</c:v>
                </c:pt>
                <c:pt idx="2">
                  <c:v>2869.97</c:v>
                </c:pt>
                <c:pt idx="3">
                  <c:v>2005.75</c:v>
                </c:pt>
                <c:pt idx="4">
                  <c:v>2451.54</c:v>
                </c:pt>
                <c:pt idx="5">
                  <c:v>2358.81</c:v>
                </c:pt>
                <c:pt idx="6">
                  <c:v>2174.3</c:v>
                </c:pt>
                <c:pt idx="7">
                  <c:v>2895.4</c:v>
                </c:pt>
                <c:pt idx="8">
                  <c:v>3558.79</c:v>
                </c:pt>
                <c:pt idx="9">
                  <c:v>1007.17</c:v>
                </c:pt>
                <c:pt idx="10">
                  <c:v>0</c:v>
                </c:pt>
                <c:pt idx="11">
                  <c:v>0</c:v>
                </c:pt>
              </c:numCache>
            </c:numRef>
          </c:val>
        </c:ser>
        <c:gapWidth val="150"/>
        <c:overlap val="100"/>
        <c:axId val="68954994"/>
        <c:axId val="57572955"/>
      </c:barChart>
      <c:catAx>
        <c:axId val="6895499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572955"/>
        <c:crosses val="autoZero"/>
        <c:auto val="1"/>
        <c:lblAlgn val="ctr"/>
        <c:lblOffset val="100"/>
        <c:noMultiLvlLbl val="0"/>
      </c:catAx>
      <c:valAx>
        <c:axId val="5757295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95499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Spending by category (selected year)</a:t>
            </a:r>
          </a:p>
        </c:rich>
      </c:tx>
      <c:overlay val="0"/>
      <c:spPr>
        <a:noFill/>
        <a:ln w="0">
          <a:noFill/>
        </a:ln>
      </c:spPr>
    </c:title>
    <c:autoTitleDeleted val="0"/>
    <c:plotArea>
      <c:barChart>
        <c:barDir val="bar"/>
        <c:grouping val="clustered"/>
        <c:varyColors val="0"/>
        <c:ser>
          <c:idx val="0"/>
          <c:order val="0"/>
          <c:tx>
            <c:strRef>
              <c:f>'Monthly Summary'!N7</c:f>
              <c:strCache>
                <c:ptCount val="1"/>
                <c:pt idx="0">
                  <c:v>Year Total</c:v>
                </c:pt>
              </c:strCache>
            </c:strRef>
          </c:tx>
          <c:spPr>
            <a:solidFill>
              <a:srgbClr val="1f3a5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'Monthly Summary'!$A$8:$A$25</c:f>
              <c:strCache>
                <c:ptCount val="18"/>
                <c:pt idx="0">
                  <c:v>Housing</c:v>
                </c:pt>
                <c:pt idx="1">
                  <c:v>Utilities</c:v>
                </c:pt>
                <c:pt idx="2">
                  <c:v>Phone &amp; Internet</c:v>
                </c:pt>
                <c:pt idx="3">
                  <c:v>Insurance</c:v>
                </c:pt>
                <c:pt idx="4">
                  <c:v>Taxes &amp; Gov Fees</c:v>
                </c:pt>
                <c:pt idx="5">
                  <c:v>Subscriptions &amp; Software</c:v>
                </c:pt>
                <c:pt idx="6">
                  <c:v>Groceries &amp; Household</c:v>
                </c:pt>
                <c:pt idx="7">
                  <c:v>Dining Out</c:v>
                </c:pt>
                <c:pt idx="8">
                  <c:v>Fuel &amp; Auto</c:v>
                </c:pt>
                <c:pt idx="9">
                  <c:v>Health &amp; Medical</c:v>
                </c:pt>
                <c:pt idx="10">
                  <c:v>Pets</c:v>
                </c:pt>
                <c:pt idx="11">
                  <c:v>Education &amp; Homeschool</c:v>
                </c:pt>
                <c:pt idx="12">
                  <c:v>Shopping</c:v>
                </c:pt>
                <c:pt idx="13">
                  <c:v>Home &amp; Garden</c:v>
                </c:pt>
                <c:pt idx="14">
                  <c:v>Travel &amp; Outings</c:v>
                </c:pt>
                <c:pt idx="15">
                  <c:v>Giving &amp; Church</c:v>
                </c:pt>
                <c:pt idx="16">
                  <c:v>Podcast &amp; Ministry</c:v>
                </c:pt>
                <c:pt idx="17">
                  <c:v>Other / Unsorted</c:v>
                </c:pt>
              </c:strCache>
            </c:strRef>
          </c:cat>
          <c:val>
            <c:numRef>
              <c:f>'Monthly Summary'!$N$8:$N$25</c:f>
              <c:numCache>
                <c:formatCode>\$#,##0;"($"#,##0\);\-</c:formatCode>
                <c:ptCount val="18"/>
                <c:pt idx="0">
                  <c:v>5534.55</c:v>
                </c:pt>
                <c:pt idx="1">
                  <c:v>2679.23</c:v>
                </c:pt>
                <c:pt idx="2">
                  <c:v>4565.28</c:v>
                </c:pt>
                <c:pt idx="3">
                  <c:v>3265.88</c:v>
                </c:pt>
                <c:pt idx="4">
                  <c:v>980.45</c:v>
                </c:pt>
                <c:pt idx="5">
                  <c:v>1104.11</c:v>
                </c:pt>
                <c:pt idx="6">
                  <c:v>11275.01</c:v>
                </c:pt>
                <c:pt idx="7">
                  <c:v>1726.74</c:v>
                </c:pt>
                <c:pt idx="8">
                  <c:v>2012.63</c:v>
                </c:pt>
                <c:pt idx="9">
                  <c:v>2078.9</c:v>
                </c:pt>
                <c:pt idx="10">
                  <c:v>275.85</c:v>
                </c:pt>
                <c:pt idx="11">
                  <c:v>702.73</c:v>
                </c:pt>
                <c:pt idx="12">
                  <c:v>3191.51</c:v>
                </c:pt>
                <c:pt idx="13">
                  <c:v>2192.42</c:v>
                </c:pt>
                <c:pt idx="14">
                  <c:v>1095.89</c:v>
                </c:pt>
                <c:pt idx="15">
                  <c:v>360</c:v>
                </c:pt>
                <c:pt idx="16">
                  <c:v>697.03</c:v>
                </c:pt>
                <c:pt idx="17">
                  <c:v>834.03</c:v>
                </c:pt>
              </c:numCache>
            </c:numRef>
          </c:val>
        </c:ser>
        <c:gapWidth val="150"/>
        <c:overlap val="0"/>
        <c:axId val="13286872"/>
        <c:axId val="25872779"/>
      </c:barChart>
      <c:catAx>
        <c:axId val="1328687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872779"/>
        <c:crosses val="autoZero"/>
        <c:auto val="1"/>
        <c:lblAlgn val="ctr"/>
        <c:lblOffset val="100"/>
        <c:noMultiLvlLbl val="0"/>
      </c:catAx>
      <c:valAx>
        <c:axId val="2587277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28687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Year over year – total paid by month</a:t>
            </a:r>
          </a:p>
        </c:rich>
      </c:tx>
      <c:overlay val="0"/>
      <c:spPr>
        <a:noFill/>
        <a:ln w="0">
          <a:noFill/>
        </a:ln>
      </c:spPr>
    </c:title>
    <c:autoTitleDeleted val="0"/>
    <c:plotArea>
      <c:barChart>
        <c:barDir val="col"/>
        <c:grouping val="clustered"/>
        <c:varyColors val="0"/>
        <c:ser>
          <c:idx val="0"/>
          <c:order val="0"/>
          <c:tx>
            <c:strRef>
              <c:f>'Year over Year'!C9</c:f>
              <c:strCache>
                <c:ptCount val="1"/>
                <c:pt idx="0">
                  <c:v>2025</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Year'!$C$10:$C$21</c:f>
              <c:numCache>
                <c:formatCode>\$#,##0;"($"#,##0\);\-</c:formatCode>
                <c:ptCount val="12"/>
                <c:pt idx="0">
                  <c:v>0</c:v>
                </c:pt>
                <c:pt idx="1">
                  <c:v>0</c:v>
                </c:pt>
                <c:pt idx="2">
                  <c:v>0</c:v>
                </c:pt>
                <c:pt idx="3">
                  <c:v>0</c:v>
                </c:pt>
                <c:pt idx="4">
                  <c:v>0</c:v>
                </c:pt>
                <c:pt idx="5">
                  <c:v>0</c:v>
                </c:pt>
                <c:pt idx="6">
                  <c:v>0</c:v>
                </c:pt>
                <c:pt idx="7">
                  <c:v>0</c:v>
                </c:pt>
                <c:pt idx="8">
                  <c:v>0</c:v>
                </c:pt>
                <c:pt idx="9">
                  <c:v>0</c:v>
                </c:pt>
                <c:pt idx="10">
                  <c:v>0</c:v>
                </c:pt>
                <c:pt idx="11">
                  <c:v>1718.06</c:v>
                </c:pt>
              </c:numCache>
            </c:numRef>
          </c:val>
        </c:ser>
        <c:ser>
          <c:idx val="1"/>
          <c:order val="1"/>
          <c:tx>
            <c:strRef>
              <c:f>'Year over Year'!D9</c:f>
              <c:strCache>
                <c:ptCount val="1"/>
                <c:pt idx="0">
                  <c:v>2026</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Year'!$D$10:$D$21</c:f>
              <c:numCache>
                <c:formatCode>\$#,##0;"($"#,##0\);\-</c:formatCode>
                <c:ptCount val="12"/>
                <c:pt idx="0">
                  <c:v>5514.15</c:v>
                </c:pt>
                <c:pt idx="1">
                  <c:v>3583.91</c:v>
                </c:pt>
                <c:pt idx="2">
                  <c:v>4495.78</c:v>
                </c:pt>
                <c:pt idx="3">
                  <c:v>3803.75</c:v>
                </c:pt>
                <c:pt idx="4">
                  <c:v>4876.52</c:v>
                </c:pt>
                <c:pt idx="5">
                  <c:v>4304.12</c:v>
                </c:pt>
                <c:pt idx="6">
                  <c:v>4498.55</c:v>
                </c:pt>
                <c:pt idx="7">
                  <c:v>6470.16</c:v>
                </c:pt>
                <c:pt idx="8">
                  <c:v>5323.01</c:v>
                </c:pt>
                <c:pt idx="9">
                  <c:v>1702.29</c:v>
                </c:pt>
                <c:pt idx="10">
                  <c:v>0</c:v>
                </c:pt>
                <c:pt idx="11">
                  <c:v>0</c:v>
                </c:pt>
              </c:numCache>
            </c:numRef>
          </c:val>
        </c:ser>
        <c:ser>
          <c:idx val="2"/>
          <c:order val="2"/>
          <c:tx>
            <c:strRef>
              <c:f>'Year over Year'!E9</c:f>
              <c:strCache>
                <c:ptCount val="1"/>
                <c:pt idx="0">
                  <c:v>2027</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Year'!$E$10:$E$21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3"/>
          <c:order val="3"/>
          <c:tx>
            <c:strRef>
              <c:f>'Year over Year'!F9</c:f>
              <c:strCache>
                <c:ptCount val="1"/>
                <c:pt idx="0">
                  <c:v>2028</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Year'!$F$10:$F$21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80112434"/>
        <c:axId val="64211605"/>
      </c:barChart>
      <c:catAx>
        <c:axId val="8011243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211605"/>
        <c:crosses val="autoZero"/>
        <c:auto val="1"/>
        <c:lblAlgn val="ctr"/>
        <c:lblOffset val="100"/>
        <c:noMultiLvlLbl val="0"/>
      </c:catAx>
      <c:valAx>
        <c:axId val="6421160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11243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Year over year – monthly trend lines</a:t>
            </a:r>
          </a:p>
        </c:rich>
      </c:tx>
      <c:overlay val="0"/>
      <c:spPr>
        <a:noFill/>
        <a:ln w="0">
          <a:noFill/>
        </a:ln>
      </c:spPr>
    </c:title>
    <c:autoTitleDeleted val="0"/>
    <c:plotArea>
      <c:lineChart>
        <c:grouping val="standard"/>
        <c:varyColors val="0"/>
        <c:ser>
          <c:idx val="0"/>
          <c:order val="0"/>
          <c:tx>
            <c:strRef>
              <c:f>'Year over Year'!C9</c:f>
              <c:strCache>
                <c:ptCount val="1"/>
                <c:pt idx="0">
                  <c:v>2025</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Year'!$C$10:$C$21</c:f>
              <c:numCache>
                <c:formatCode>\$#,##0;"($"#,##0\);\-</c:formatCode>
                <c:ptCount val="12"/>
                <c:pt idx="0">
                  <c:v>0</c:v>
                </c:pt>
                <c:pt idx="1">
                  <c:v>0</c:v>
                </c:pt>
                <c:pt idx="2">
                  <c:v>0</c:v>
                </c:pt>
                <c:pt idx="3">
                  <c:v>0</c:v>
                </c:pt>
                <c:pt idx="4">
                  <c:v>0</c:v>
                </c:pt>
                <c:pt idx="5">
                  <c:v>0</c:v>
                </c:pt>
                <c:pt idx="6">
                  <c:v>0</c:v>
                </c:pt>
                <c:pt idx="7">
                  <c:v>0</c:v>
                </c:pt>
                <c:pt idx="8">
                  <c:v>0</c:v>
                </c:pt>
                <c:pt idx="9">
                  <c:v>0</c:v>
                </c:pt>
                <c:pt idx="10">
                  <c:v>0</c:v>
                </c:pt>
                <c:pt idx="11">
                  <c:v>1718.06</c:v>
                </c:pt>
              </c:numCache>
            </c:numRef>
          </c:val>
          <c:smooth val="0"/>
        </c:ser>
        <c:ser>
          <c:idx val="1"/>
          <c:order val="1"/>
          <c:tx>
            <c:strRef>
              <c:f>'Year over Year'!D9</c:f>
              <c:strCache>
                <c:ptCount val="1"/>
                <c:pt idx="0">
                  <c:v>2026</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Year'!$D$10:$D$21</c:f>
              <c:numCache>
                <c:formatCode>\$#,##0;"($"#,##0\);\-</c:formatCode>
                <c:ptCount val="12"/>
                <c:pt idx="0">
                  <c:v>5514.15</c:v>
                </c:pt>
                <c:pt idx="1">
                  <c:v>3583.91</c:v>
                </c:pt>
                <c:pt idx="2">
                  <c:v>4495.78</c:v>
                </c:pt>
                <c:pt idx="3">
                  <c:v>3803.75</c:v>
                </c:pt>
                <c:pt idx="4">
                  <c:v>4876.52</c:v>
                </c:pt>
                <c:pt idx="5">
                  <c:v>4304.12</c:v>
                </c:pt>
                <c:pt idx="6">
                  <c:v>4498.55</c:v>
                </c:pt>
                <c:pt idx="7">
                  <c:v>6470.16</c:v>
                </c:pt>
                <c:pt idx="8">
                  <c:v>5323.01</c:v>
                </c:pt>
                <c:pt idx="9">
                  <c:v>1702.29</c:v>
                </c:pt>
                <c:pt idx="10">
                  <c:v>0</c:v>
                </c:pt>
                <c:pt idx="11">
                  <c:v>0</c:v>
                </c:pt>
              </c:numCache>
            </c:numRef>
          </c:val>
          <c:smooth val="0"/>
        </c:ser>
        <c:ser>
          <c:idx val="2"/>
          <c:order val="2"/>
          <c:tx>
            <c:strRef>
              <c:f>'Year over Year'!E9</c:f>
              <c:strCache>
                <c:ptCount val="1"/>
                <c:pt idx="0">
                  <c:v>2027</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Year'!$E$10:$E$21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3"/>
          <c:order val="3"/>
          <c:tx>
            <c:strRef>
              <c:f>'Year over Year'!F9</c:f>
              <c:strCache>
                <c:ptCount val="1"/>
                <c:pt idx="0">
                  <c:v>2028</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'Year over Year'!$F$10:$F$21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hiLowLines>
          <c:spPr>
            <a:ln w="0">
              <a:noFill/>
            </a:ln>
          </c:spPr>
        </c:hiLowLines>
        <c:marker val="1"/>
        <c:axId val="30994194"/>
        <c:axId val="91676645"/>
      </c:lineChart>
      <c:catAx>
        <c:axId val="3099419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676645"/>
        <c:crosses val="autoZero"/>
        <c:auto val="1"/>
        <c:lblAlgn val="ctr"/>
        <c:lblOffset val="100"/>
        <c:noMultiLvlLbl val="0"/>
      </c:catAx>
      <c:valAx>
        <c:axId val="9167664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99419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Spending by category – year over year</a:t>
            </a:r>
          </a:p>
        </c:rich>
      </c:tx>
      <c:overlay val="0"/>
      <c:spPr>
        <a:noFill/>
        <a:ln w="0">
          <a:noFill/>
        </a:ln>
      </c:spPr>
    </c:title>
    <c:autoTitleDeleted val="0"/>
    <c:plotArea>
      <c:barChart>
        <c:barDir val="bar"/>
        <c:grouping val="clustered"/>
        <c:varyColors val="0"/>
        <c:ser>
          <c:idx val="0"/>
          <c:order val="0"/>
          <c:tx>
            <c:strRef>
              <c:f>'Year over Year'!C31</c:f>
              <c:strCache>
                <c:ptCount val="1"/>
                <c:pt idx="0">
                  <c:v>2025</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Year'!$A$32:$A$49</c:f>
              <c:strCache>
                <c:ptCount val="18"/>
                <c:pt idx="0">
                  <c:v>Housing</c:v>
                </c:pt>
                <c:pt idx="1">
                  <c:v>Utilities</c:v>
                </c:pt>
                <c:pt idx="2">
                  <c:v>Phone &amp; Internet</c:v>
                </c:pt>
                <c:pt idx="3">
                  <c:v>Insurance</c:v>
                </c:pt>
                <c:pt idx="4">
                  <c:v>Taxes &amp; Gov Fees</c:v>
                </c:pt>
                <c:pt idx="5">
                  <c:v>Subscriptions &amp; Software</c:v>
                </c:pt>
                <c:pt idx="6">
                  <c:v>Groceries &amp; Household</c:v>
                </c:pt>
                <c:pt idx="7">
                  <c:v>Dining Out</c:v>
                </c:pt>
                <c:pt idx="8">
                  <c:v>Fuel &amp; Auto</c:v>
                </c:pt>
                <c:pt idx="9">
                  <c:v>Health &amp; Medical</c:v>
                </c:pt>
                <c:pt idx="10">
                  <c:v>Pets</c:v>
                </c:pt>
                <c:pt idx="11">
                  <c:v>Education &amp; Homeschool</c:v>
                </c:pt>
                <c:pt idx="12">
                  <c:v>Shopping</c:v>
                </c:pt>
                <c:pt idx="13">
                  <c:v>Home &amp; Garden</c:v>
                </c:pt>
                <c:pt idx="14">
                  <c:v>Travel &amp; Outings</c:v>
                </c:pt>
                <c:pt idx="15">
                  <c:v>Giving &amp; Church</c:v>
                </c:pt>
                <c:pt idx="16">
                  <c:v>Podcast &amp; Ministry</c:v>
                </c:pt>
                <c:pt idx="17">
                  <c:v>Other / Unsorted</c:v>
                </c:pt>
              </c:strCache>
            </c:strRef>
          </c:cat>
          <c:val>
            <c:numRef>
              <c:f>'Year over Year'!$C$32:$C$49</c:f>
              <c:numCache>
                <c:formatCode>\$#,##0;"($"#,##0\);\-</c:formatCode>
                <c:ptCount val="18"/>
                <c:pt idx="0">
                  <c:v>0</c:v>
                </c:pt>
                <c:pt idx="1">
                  <c:v>172.4</c:v>
                </c:pt>
                <c:pt idx="2">
                  <c:v>145</c:v>
                </c:pt>
                <c:pt idx="3">
                  <c:v>0</c:v>
                </c:pt>
                <c:pt idx="4">
                  <c:v>0</c:v>
                </c:pt>
                <c:pt idx="5">
                  <c:v>11.98</c:v>
                </c:pt>
                <c:pt idx="6">
                  <c:v>990.63</c:v>
                </c:pt>
                <c:pt idx="7">
                  <c:v>0</c:v>
                </c:pt>
                <c:pt idx="8">
                  <c:v>0</c:v>
                </c:pt>
                <c:pt idx="9">
                  <c:v>0</c:v>
                </c:pt>
                <c:pt idx="10">
                  <c:v>0</c:v>
                </c:pt>
                <c:pt idx="11">
                  <c:v>0</c:v>
                </c:pt>
                <c:pt idx="12">
                  <c:v>241.44</c:v>
                </c:pt>
                <c:pt idx="13">
                  <c:v>156.61</c:v>
                </c:pt>
                <c:pt idx="14">
                  <c:v>0</c:v>
                </c:pt>
                <c:pt idx="15">
                  <c:v>0</c:v>
                </c:pt>
                <c:pt idx="16">
                  <c:v>0</c:v>
                </c:pt>
                <c:pt idx="17">
                  <c:v>0</c:v>
                </c:pt>
              </c:numCache>
            </c:numRef>
          </c:val>
        </c:ser>
        <c:ser>
          <c:idx val="1"/>
          <c:order val="1"/>
          <c:tx>
            <c:strRef>
              <c:f>'Year over Year'!D31</c:f>
              <c:strCache>
                <c:ptCount val="1"/>
                <c:pt idx="0">
                  <c:v>2026</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Year'!$A$32:$A$49</c:f>
              <c:strCache>
                <c:ptCount val="18"/>
                <c:pt idx="0">
                  <c:v>Housing</c:v>
                </c:pt>
                <c:pt idx="1">
                  <c:v>Utilities</c:v>
                </c:pt>
                <c:pt idx="2">
                  <c:v>Phone &amp; Internet</c:v>
                </c:pt>
                <c:pt idx="3">
                  <c:v>Insurance</c:v>
                </c:pt>
                <c:pt idx="4">
                  <c:v>Taxes &amp; Gov Fees</c:v>
                </c:pt>
                <c:pt idx="5">
                  <c:v>Subscriptions &amp; Software</c:v>
                </c:pt>
                <c:pt idx="6">
                  <c:v>Groceries &amp; Household</c:v>
                </c:pt>
                <c:pt idx="7">
                  <c:v>Dining Out</c:v>
                </c:pt>
                <c:pt idx="8">
                  <c:v>Fuel &amp; Auto</c:v>
                </c:pt>
                <c:pt idx="9">
                  <c:v>Health &amp; Medical</c:v>
                </c:pt>
                <c:pt idx="10">
                  <c:v>Pets</c:v>
                </c:pt>
                <c:pt idx="11">
                  <c:v>Education &amp; Homeschool</c:v>
                </c:pt>
                <c:pt idx="12">
                  <c:v>Shopping</c:v>
                </c:pt>
                <c:pt idx="13">
                  <c:v>Home &amp; Garden</c:v>
                </c:pt>
                <c:pt idx="14">
                  <c:v>Travel &amp; Outings</c:v>
                </c:pt>
                <c:pt idx="15">
                  <c:v>Giving &amp; Church</c:v>
                </c:pt>
                <c:pt idx="16">
                  <c:v>Podcast &amp; Ministry</c:v>
                </c:pt>
                <c:pt idx="17">
                  <c:v>Other / Unsorted</c:v>
                </c:pt>
              </c:strCache>
            </c:strRef>
          </c:cat>
          <c:val>
            <c:numRef>
              <c:f>'Year over Year'!$D$32:$D$49</c:f>
              <c:numCache>
                <c:formatCode>\$#,##0;"($"#,##0\);\-</c:formatCode>
                <c:ptCount val="18"/>
                <c:pt idx="0">
                  <c:v>5534.55</c:v>
                </c:pt>
                <c:pt idx="1">
                  <c:v>2679.23</c:v>
                </c:pt>
                <c:pt idx="2">
                  <c:v>4565.28</c:v>
                </c:pt>
                <c:pt idx="3">
                  <c:v>3265.88</c:v>
                </c:pt>
                <c:pt idx="4">
                  <c:v>980.45</c:v>
                </c:pt>
                <c:pt idx="5">
                  <c:v>1104.11</c:v>
                </c:pt>
                <c:pt idx="6">
                  <c:v>11275.01</c:v>
                </c:pt>
                <c:pt idx="7">
                  <c:v>1726.74</c:v>
                </c:pt>
                <c:pt idx="8">
                  <c:v>2012.63</c:v>
                </c:pt>
                <c:pt idx="9">
                  <c:v>2078.9</c:v>
                </c:pt>
                <c:pt idx="10">
                  <c:v>275.85</c:v>
                </c:pt>
                <c:pt idx="11">
                  <c:v>702.73</c:v>
                </c:pt>
                <c:pt idx="12">
                  <c:v>3191.51</c:v>
                </c:pt>
                <c:pt idx="13">
                  <c:v>2192.42</c:v>
                </c:pt>
                <c:pt idx="14">
                  <c:v>1095.89</c:v>
                </c:pt>
                <c:pt idx="15">
                  <c:v>360</c:v>
                </c:pt>
                <c:pt idx="16">
                  <c:v>697.03</c:v>
                </c:pt>
                <c:pt idx="17">
                  <c:v>834.03</c:v>
                </c:pt>
              </c:numCache>
            </c:numRef>
          </c:val>
        </c:ser>
        <c:ser>
          <c:idx val="2"/>
          <c:order val="2"/>
          <c:tx>
            <c:strRef>
              <c:f>'Year over Year'!E31</c:f>
              <c:strCache>
                <c:ptCount val="1"/>
                <c:pt idx="0">
                  <c:v>2027</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Year'!$A$32:$A$49</c:f>
              <c:strCache>
                <c:ptCount val="18"/>
                <c:pt idx="0">
                  <c:v>Housing</c:v>
                </c:pt>
                <c:pt idx="1">
                  <c:v>Utilities</c:v>
                </c:pt>
                <c:pt idx="2">
                  <c:v>Phone &amp; Internet</c:v>
                </c:pt>
                <c:pt idx="3">
                  <c:v>Insurance</c:v>
                </c:pt>
                <c:pt idx="4">
                  <c:v>Taxes &amp; Gov Fees</c:v>
                </c:pt>
                <c:pt idx="5">
                  <c:v>Subscriptions &amp; Software</c:v>
                </c:pt>
                <c:pt idx="6">
                  <c:v>Groceries &amp; Household</c:v>
                </c:pt>
                <c:pt idx="7">
                  <c:v>Dining Out</c:v>
                </c:pt>
                <c:pt idx="8">
                  <c:v>Fuel &amp; Auto</c:v>
                </c:pt>
                <c:pt idx="9">
                  <c:v>Health &amp; Medical</c:v>
                </c:pt>
                <c:pt idx="10">
                  <c:v>Pets</c:v>
                </c:pt>
                <c:pt idx="11">
                  <c:v>Education &amp; Homeschool</c:v>
                </c:pt>
                <c:pt idx="12">
                  <c:v>Shopping</c:v>
                </c:pt>
                <c:pt idx="13">
                  <c:v>Home &amp; Garden</c:v>
                </c:pt>
                <c:pt idx="14">
                  <c:v>Travel &amp; Outings</c:v>
                </c:pt>
                <c:pt idx="15">
                  <c:v>Giving &amp; Church</c:v>
                </c:pt>
                <c:pt idx="16">
                  <c:v>Podcast &amp; Ministry</c:v>
                </c:pt>
                <c:pt idx="17">
                  <c:v>Other / Unsorted</c:v>
                </c:pt>
              </c:strCache>
            </c:strRef>
          </c:cat>
          <c:val>
            <c:numRef>
              <c:f>'Year over Year'!$E$32:$E$49</c:f>
              <c:numCache>
                <c:formatCode>\$#,##0;"($"#,##0\);\-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er>
        <c:ser>
          <c:idx val="3"/>
          <c:order val="3"/>
          <c:tx>
            <c:strRef>
              <c:f>'Year over Year'!F31</c:f>
              <c:strCache>
                <c:ptCount val="1"/>
                <c:pt idx="0">
                  <c:v>2028</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 Year'!$A$32:$A$49</c:f>
              <c:strCache>
                <c:ptCount val="18"/>
                <c:pt idx="0">
                  <c:v>Housing</c:v>
                </c:pt>
                <c:pt idx="1">
                  <c:v>Utilities</c:v>
                </c:pt>
                <c:pt idx="2">
                  <c:v>Phone &amp; Internet</c:v>
                </c:pt>
                <c:pt idx="3">
                  <c:v>Insurance</c:v>
                </c:pt>
                <c:pt idx="4">
                  <c:v>Taxes &amp; Gov Fees</c:v>
                </c:pt>
                <c:pt idx="5">
                  <c:v>Subscriptions &amp; Software</c:v>
                </c:pt>
                <c:pt idx="6">
                  <c:v>Groceries &amp; Household</c:v>
                </c:pt>
                <c:pt idx="7">
                  <c:v>Dining Out</c:v>
                </c:pt>
                <c:pt idx="8">
                  <c:v>Fuel &amp; Auto</c:v>
                </c:pt>
                <c:pt idx="9">
                  <c:v>Health &amp; Medical</c:v>
                </c:pt>
                <c:pt idx="10">
                  <c:v>Pets</c:v>
                </c:pt>
                <c:pt idx="11">
                  <c:v>Education &amp; Homeschool</c:v>
                </c:pt>
                <c:pt idx="12">
                  <c:v>Shopping</c:v>
                </c:pt>
                <c:pt idx="13">
                  <c:v>Home &amp; Garden</c:v>
                </c:pt>
                <c:pt idx="14">
                  <c:v>Travel &amp; Outings</c:v>
                </c:pt>
                <c:pt idx="15">
                  <c:v>Giving &amp; Church</c:v>
                </c:pt>
                <c:pt idx="16">
                  <c:v>Podcast &amp; Ministry</c:v>
                </c:pt>
                <c:pt idx="17">
                  <c:v>Other / Unsorted</c:v>
                </c:pt>
              </c:strCache>
            </c:strRef>
          </c:cat>
          <c:val>
            <c:numRef>
              <c:f>'Year over Year'!$F$32:$F$49</c:f>
              <c:numCache>
                <c:formatCode>\$#,##0;"($"#,##0\);\-</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ser>
        <c:gapWidth val="150"/>
        <c:overlap val="0"/>
        <c:axId val="40152923"/>
        <c:axId val="19857347"/>
      </c:barChart>
      <c:catAx>
        <c:axId val="4015292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857347"/>
        <c:crosses val="autoZero"/>
        <c:auto val="1"/>
        <c:lblAlgn val="ctr"/>
        <c:lblOffset val="100"/>
        <c:noMultiLvlLbl val="0"/>
      </c:catAx>
      <c:valAx>
        <c:axId val="19857347"/>
        <c:scaling>
          <c:orientation val="minMax"/>
        </c:scaling>
        <c:delete val="0"/>
        <c:axPos val="l"/>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Amount paid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15292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 Type="http://schemas.openxmlformats.org/officeDocument/2006/relationships/chart" Target="/xl/charts/chart4.xml" Id="rId4" /><Relationship Type="http://schemas.openxmlformats.org/officeDocument/2006/relationships/chart" Target="/xl/charts/chart5.xml" Id="rId5" /><Relationship Type="http://schemas.openxmlformats.org/officeDocument/2006/relationships/chart" Target="/xl/charts/chart6.xml" Id="rId6" /><Relationship Type="http://schemas.openxmlformats.org/officeDocument/2006/relationships/chart" Target="/xl/charts/chart7.xml" Id="rId7"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twoCellAnchor editAs="oneCell">
    <from>
      <col>0</col>
      <colOff>0</colOff>
      <row>6</row>
      <rowOff>130680</rowOff>
    </from>
    <to>
      <col>7</col>
      <colOff>129960</colOff>
      <row>22</row>
      <rowOff>142560</rowOff>
    </to>
    <graphicFrame>
      <nvGraphicFramePr>
        <cNvPr id="1" name="Chart 1"/>
        <cNvGraphicFramePr/>
      </nvGraphicFramePr>
      <xfrm/>
      <a:graphic>
        <a:graphicData uri="http://schemas.openxmlformats.org/drawingml/2006/chart">
          <c:chart r:id="rId1"/>
        </a:graphicData>
      </a:graphic>
    </graphicFrame>
    <clientData/>
  </twoCellAnchor>
  <twoCellAnchor editAs="oneCell">
    <from>
      <col>8</col>
      <colOff>0</colOff>
      <row>6</row>
      <rowOff>130680</rowOff>
    </from>
    <to>
      <col>15</col>
      <colOff>129960</colOff>
      <row>27</row>
      <rowOff>90000</rowOff>
    </to>
    <graphicFrame>
      <nvGraphicFramePr>
        <cNvPr id="2" name="Chart 2"/>
        <cNvGraphicFramePr/>
      </nvGraphicFramePr>
      <xfrm/>
      <a:graphic>
        <a:graphicData uri="http://schemas.openxmlformats.org/drawingml/2006/chart">
          <c:chart r:id="rId2"/>
        </a:graphicData>
      </a:graphic>
    </graphicFrame>
    <clientData/>
  </twoCellAnchor>
  <twoCellAnchor editAs="oneCell">
    <from>
      <col>0</col>
      <colOff>0</colOff>
      <row>25</row>
      <rowOff>130680</rowOff>
    </from>
    <to>
      <col>7</col>
      <colOff>129960</colOff>
      <row>41</row>
      <rowOff>142200</rowOff>
    </to>
    <graphicFrame>
      <nvGraphicFramePr>
        <cNvPr id="3" name="Chart 3"/>
        <cNvGraphicFramePr/>
      </nvGraphicFramePr>
      <xfrm/>
      <a:graphic>
        <a:graphicData uri="http://schemas.openxmlformats.org/drawingml/2006/chart">
          <c:chart r:id="rId3"/>
        </a:graphicData>
      </a:graphic>
    </graphicFrame>
    <clientData/>
  </twoCellAnchor>
  <twoCellAnchor editAs="oneCell">
    <from>
      <col>8</col>
      <colOff>0</colOff>
      <row>29</row>
      <rowOff>130680</rowOff>
    </from>
    <to>
      <col>15</col>
      <colOff>129960</colOff>
      <row>50</row>
      <rowOff>90000</rowOff>
    </to>
    <graphicFrame>
      <nvGraphicFramePr>
        <cNvPr id="4" name="Chart 4"/>
        <cNvGraphicFramePr/>
      </nvGraphicFramePr>
      <xfrm/>
      <a:graphic>
        <a:graphicData uri="http://schemas.openxmlformats.org/drawingml/2006/chart">
          <c:chart r:id="rId4"/>
        </a:graphicData>
      </a:graphic>
    </graphicFrame>
    <clientData/>
  </twoCellAnchor>
  <twoCellAnchor editAs="oneCell">
    <from>
      <col>0</col>
      <colOff>0</colOff>
      <row>44</row>
      <rowOff>131040</rowOff>
    </from>
    <to>
      <col>7</col>
      <colOff>129960</colOff>
      <row>60</row>
      <rowOff>142560</rowOff>
    </to>
    <graphicFrame>
      <nvGraphicFramePr>
        <cNvPr id="5" name="Chart 5"/>
        <cNvGraphicFramePr/>
      </nvGraphicFramePr>
      <xfrm/>
      <a:graphic>
        <a:graphicData uri="http://schemas.openxmlformats.org/drawingml/2006/chart">
          <c:chart r:id="rId5"/>
        </a:graphicData>
      </a:graphic>
    </graphicFrame>
    <clientData/>
  </twoCellAnchor>
  <twoCellAnchor editAs="oneCell">
    <from>
      <col>8</col>
      <colOff>0</colOff>
      <row>44</row>
      <rowOff>131040</rowOff>
    </from>
    <to>
      <col>15</col>
      <colOff>129960</colOff>
      <row>60</row>
      <rowOff>142560</rowOff>
    </to>
    <graphicFrame>
      <nvGraphicFramePr>
        <cNvPr id="6" name="Chart 6"/>
        <cNvGraphicFramePr/>
      </nvGraphicFramePr>
      <xfrm/>
      <a:graphic>
        <a:graphicData uri="http://schemas.openxmlformats.org/drawingml/2006/chart">
          <c:chart r:id="rId6"/>
        </a:graphicData>
      </a:graphic>
    </graphicFrame>
    <clientData/>
  </twoCellAnchor>
  <twoCellAnchor editAs="oneCell">
    <from>
      <col>0</col>
      <colOff>0</colOff>
      <row>63</row>
      <rowOff>131040</rowOff>
    </from>
    <to>
      <col>7</col>
      <colOff>129960</colOff>
      <row>86</row>
      <rowOff>69120</rowOff>
    </to>
    <graphicFrame>
      <nvGraphicFramePr>
        <cNvPr id="7" name="Chart 7"/>
        <cNvGraphicFramePr/>
      </nvGraphicFramePr>
      <xfrm/>
      <a:graphic>
        <a:graphicData uri="http://schemas.openxmlformats.org/drawingml/2006/chart">
          <c:chart r:id="rId7"/>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filterMode="0">
    <outlinePr summaryBelow="1" summaryRight="1"/>
    <pageSetUpPr fitToPage="0"/>
  </sheetPr>
  <dimension ref="A1:A23"/>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25" customWidth="1" style="35" min="1" max="1"/>
  </cols>
  <sheetData>
    <row r="1" ht="19.7" customHeight="1" s="36">
      <c r="A1" s="37" t="inlineStr">
        <is>
          <t>Bills Tracker</t>
        </is>
      </c>
    </row>
    <row r="2"/>
    <row r="3" ht="15" customHeight="1" s="36">
      <c r="A3" s="38" t="inlineStr">
        <is>
          <t>What this is</t>
        </is>
      </c>
    </row>
    <row r="4" ht="15" customHeight="1" s="36">
      <c r="A4" s="39" t="inlineStr">
        <is>
          <t>Your bills and spending, loaded from your bank and card statements with the Statement Loader web app (drop statements in, review, add).</t>
        </is>
      </c>
    </row>
    <row r="5" ht="23.85" customHeight="1" s="36">
      <c r="A5" s="39" t="inlineStr">
        <is>
          <t>Card payments and transfers between your own accounts are left out so nothing is counted twice – see the Excluded Transfers tab. The Reconciliation tab shows the log ties to your statements.</t>
        </is>
      </c>
    </row>
    <row r="6" ht="15" customHeight="1" s="36">
      <c r="A6" s="39" t="n"/>
    </row>
    <row r="7" ht="15" customHeight="1" s="36">
      <c r="A7" s="38" t="inlineStr">
        <is>
          <t>How to use it</t>
        </is>
      </c>
    </row>
    <row r="8" ht="15" customHeight="1" s="36">
      <c r="A8" s="39" t="inlineStr">
        <is>
          <t>• Bill Log – every payment, one row each: date, payee, what it was for, amount, account. Category and Type fill in from the Lists tab.</t>
        </is>
      </c>
    </row>
    <row r="9" ht="15" customHeight="1" s="36">
      <c r="A9" s="39" t="inlineStr">
        <is>
          <t>• Monthly Summary – month-by-month totals by category and by payee for the year in the yellow cell (B3).</t>
        </is>
      </c>
    </row>
    <row r="10" ht="15" customHeight="1" s="36">
      <c r="A10" s="39" t="inlineStr">
        <is>
          <t>• Year over Year – years side by side with % change. Yellow cells set the first year and the 'same period' cutoff month.</t>
        </is>
      </c>
    </row>
    <row r="11" ht="15" customHeight="1" s="36">
      <c r="A11" s="39" t="inlineStr">
        <is>
          <t>• Dashboard – charts and headline numbers. Everything updates automatically.</t>
        </is>
      </c>
    </row>
    <row r="12" ht="15" customHeight="1" s="36">
      <c r="A12" s="39" t="inlineStr">
        <is>
          <t>• Lists – change a payee's Category or Type here and every summary updates. Add new payees in the next empty row (150 slots).</t>
        </is>
      </c>
    </row>
    <row r="13" ht="15" customHeight="1" s="36">
      <c r="A13" s="39" t="n"/>
    </row>
    <row r="14" ht="15" customHeight="1" s="36">
      <c r="A14" s="39" t="n"/>
    </row>
    <row r="15" ht="15" customHeight="1" s="36">
      <c r="A15" s="38" t="inlineStr">
        <is>
          <t>Adding new payments</t>
        </is>
      </c>
    </row>
    <row r="16" ht="23.85" customHeight="1" s="36">
      <c r="A16" s="39" t="inlineStr">
        <is>
          <t>Type in the next empty row of the Bill Log (room for about 2,500 rows). Pick the Payee from the dropdown. Enter refunds as negative amounts. Don't enter card payments or account transfers.</t>
        </is>
      </c>
    </row>
    <row r="17" ht="15" customHeight="1" s="36">
      <c r="A17" s="39" t="n"/>
    </row>
    <row r="18" ht="15" customHeight="1" s="36">
      <c r="A18" s="38" t="inlineStr">
        <is>
          <t>Cell colors</t>
        </is>
      </c>
    </row>
    <row r="19" ht="15" customHeight="1" s="36">
      <c r="A19" s="39" t="inlineStr">
        <is>
          <t>Yellow cell with blue text = a setting you can change. Blue numbers on Reconciliation = typed from statements. Everything else is a formula or data.</t>
        </is>
      </c>
    </row>
    <row r="20" ht="15" customHeight="1" s="36">
      <c r="A20" s="39" t="n"/>
    </row>
    <row r="21" ht="15" customHeight="1" s="36">
      <c r="A21" s="38" t="inlineStr">
        <is>
          <t>Known gaps</t>
        </is>
      </c>
    </row>
    <row r="22" ht="15" customHeight="1" s="36">
      <c r="A22" s="39" t="n"/>
    </row>
    <row r="23" ht="15" customHeight="1" s="36">
      <c r="A23" s="39"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2.5" customWidth="1" style="35" min="1" max="15"/>
  </cols>
  <sheetData>
    <row r="1" ht="19.7" customHeight="1" s="36">
      <c r="A1" s="37" t="inlineStr">
        <is>
          <t>Bills Dashboard</t>
        </is>
      </c>
    </row>
    <row r="2" ht="15" customHeight="1" s="36">
      <c r="A2" s="40">
        <f>"Showing "&amp;'Monthly Summary'!B3&amp;"  •  change the year on the Monthly Summary tab (cell B3); year-over-year settings are on the Year over Year tab"</f>
        <v/>
      </c>
    </row>
    <row r="3"/>
    <row r="4" ht="15" customHeight="1" s="36">
      <c r="A4" s="41" t="inlineStr">
        <is>
          <t>Total paid</t>
        </is>
      </c>
      <c r="D4" s="41" t="inlineStr">
        <is>
          <t>Average per month</t>
        </is>
      </c>
      <c r="G4" s="41" t="inlineStr">
        <is>
          <t>Bills (recurring)</t>
        </is>
      </c>
      <c r="J4" s="41" t="inlineStr">
        <is>
          <t>Largest category</t>
        </is>
      </c>
      <c r="M4" s="41" t="inlineStr">
        <is>
          <t>Same period vs last year</t>
        </is>
      </c>
    </row>
    <row r="5" ht="15" customHeight="1" s="36">
      <c r="A5" s="42">
        <f>'Monthly Summary'!N28</f>
        <v/>
      </c>
      <c r="D5" s="42">
        <f>IFERROR('Monthly Summary'!N28/COUNTIF('Monthly Summary'!B28:M28,"&gt;0"),0)</f>
        <v/>
      </c>
      <c r="G5" s="42">
        <f>'Monthly Summary'!N29</f>
        <v/>
      </c>
      <c r="J5" s="43">
        <f>IF('Monthly Summary'!N28=0,"-",INDEX('Monthly Summary'!A8:A27,MATCH(MAX('Monthly Summary'!N8:N27),'Monthly Summary'!N8:N27,0)))</f>
        <v/>
      </c>
      <c r="M5" s="44">
        <f>IFERROR(SUMIFS('Bill Log'!$F$6:$F$2505,'Bill Log'!$A$6:$A$2505,"&gt;="&amp;DATE('Monthly Summary'!B3,1,1),'Bill Log'!$A$6:$A$2505,"&lt;"&amp;EDATE(DATE('Monthly Summary'!B3,1,1),'Year over Year'!B4))/SUMIFS('Bill Log'!$F$6:$F$2505,'Bill Log'!$A$6:$A$2505,"&gt;="&amp;DATE('Monthly Summary'!B3-1,1,1),'Bill Log'!$A$6:$A$2505,"&lt;"&amp;EDATE(DATE('Monthly Summary'!B3-1,1,1),'Year over Year'!B4))-1,"n/a")</f>
        <v/>
      </c>
    </row>
    <row r="6" ht="15" customHeight="1" s="36"/>
  </sheetData>
  <mergeCells count="10">
    <mergeCell ref="D5:F6"/>
    <mergeCell ref="A5:C6"/>
    <mergeCell ref="G5:I6"/>
    <mergeCell ref="M4:O4"/>
    <mergeCell ref="D4:F4"/>
    <mergeCell ref="M5:O6"/>
    <mergeCell ref="J5:L6"/>
    <mergeCell ref="G4:I4"/>
    <mergeCell ref="J4:L4"/>
    <mergeCell ref="A4:C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0"/>
  </sheetPr>
  <dimension ref="A1:I2505"/>
  <sheetViews>
    <sheetView showFormulas="0" showGridLines="1" showRowColHeaders="1" showZeros="1" rightToLeft="0" tabSelected="0" showOutlineSymbols="1" defaultGridColor="1"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35" min="1" max="1"/>
    <col width="30" customWidth="1" style="35" min="2" max="2"/>
    <col width="24" customWidth="1" style="35" min="3" max="3"/>
    <col width="11" customWidth="1" style="35" min="4" max="4"/>
    <col width="44" customWidth="1" style="35" min="5" max="5"/>
    <col width="13" customWidth="1" style="35" min="6" max="6"/>
    <col width="17" customWidth="1" style="35" min="7" max="7"/>
    <col width="44" customWidth="1" style="35" min="8" max="8"/>
    <col width="40" customWidth="1" style="35" min="9" max="9"/>
  </cols>
  <sheetData>
    <row r="1" ht="19.7" customHeight="1" s="36">
      <c r="A1" s="37" t="inlineStr">
        <is>
          <t>Bill Log – every payment, one row each</t>
        </is>
      </c>
    </row>
    <row r="2" ht="15" customHeight="1" s="36">
      <c r="A2" s="40" t="inlineStr">
        <is>
          <t>Every payment, one row each. Rows are added by the Statement Loader app, or type new payments below the last row (pick Payee from the dropdown; Category and Type fill in automatically). Refunds are negative amounts.</t>
        </is>
      </c>
    </row>
    <row r="3" ht="15" customHeight="1" s="36">
      <c r="A3" s="45" t="inlineStr">
        <is>
          <t>Total logged:</t>
        </is>
      </c>
      <c r="B3" s="46">
        <f>SUM(F6:F2505)</f>
        <v/>
      </c>
      <c r="E3" s="47" t="inlineStr">
        <is>
          <t>Payments logged:</t>
        </is>
      </c>
      <c r="F3" s="45">
        <f>COUNT(F6:F2505)</f>
        <v/>
      </c>
    </row>
    <row r="4"/>
    <row r="5" ht="30" customHeight="1" s="36">
      <c r="A5" s="48" t="inlineStr">
        <is>
          <t>Date Paid</t>
        </is>
      </c>
      <c r="B5" s="48" t="inlineStr">
        <is>
          <t>Payee</t>
        </is>
      </c>
      <c r="C5" s="48" t="inlineStr">
        <is>
          <t>Category (auto)</t>
        </is>
      </c>
      <c r="D5" s="48" t="inlineStr">
        <is>
          <t>Type (auto)</t>
        </is>
      </c>
      <c r="E5" s="48" t="inlineStr">
        <is>
          <t>What Was Paid For</t>
        </is>
      </c>
      <c r="F5" s="48" t="inlineStr">
        <is>
          <t>Amount</t>
        </is>
      </c>
      <c r="G5" s="48" t="inlineStr">
        <is>
          <t>Account</t>
        </is>
      </c>
      <c r="H5" s="48" t="inlineStr">
        <is>
          <t>Statement Description</t>
        </is>
      </c>
      <c r="I5" s="48" t="inlineStr">
        <is>
          <t>Notes</t>
        </is>
      </c>
    </row>
    <row r="6" ht="15" customHeight="1" s="36">
      <c r="A6" s="49" t="n"/>
      <c r="B6" s="50" t="n"/>
      <c r="C6" s="51">
        <f>IF($B6="","",IFERROR(INDEX(Lists!$B$4:$B$153,MATCH($B6,Lists!$A$4:$A$153,0)),"Other / Unsorted"))</f>
        <v/>
      </c>
      <c r="D6" s="51">
        <f>IF($B6="","",IFERROR(INDEX(Lists!$C$4:$C$153,MATCH($B6,Lists!$A$4:$A$153,0)),"Spending"))</f>
        <v/>
      </c>
      <c r="E6" s="50" t="n"/>
      <c r="F6" s="52" t="n"/>
      <c r="G6" s="50" t="n"/>
      <c r="H6" s="50" t="n"/>
      <c r="I6" s="50" t="n"/>
    </row>
    <row r="7" ht="15" customHeight="1" s="36">
      <c r="A7" s="49" t="n"/>
      <c r="B7" s="50" t="n"/>
      <c r="C7" s="51">
        <f>IF($B7="","",IFERROR(INDEX(Lists!$B$4:$B$153,MATCH($B7,Lists!$A$4:$A$153,0)),"Other / Unsorted"))</f>
        <v/>
      </c>
      <c r="D7" s="51">
        <f>IF($B7="","",IFERROR(INDEX(Lists!$C$4:$C$153,MATCH($B7,Lists!$A$4:$A$153,0)),"Spending"))</f>
        <v/>
      </c>
      <c r="E7" s="50" t="n"/>
      <c r="F7" s="52" t="n"/>
      <c r="G7" s="50" t="n"/>
      <c r="H7" s="50" t="n"/>
      <c r="I7" s="50" t="n"/>
    </row>
    <row r="8" ht="15" customHeight="1" s="36">
      <c r="A8" s="49" t="n"/>
      <c r="B8" s="50" t="n"/>
      <c r="C8" s="51">
        <f>IF($B8="","",IFERROR(INDEX(Lists!$B$4:$B$153,MATCH($B8,Lists!$A$4:$A$153,0)),"Other / Unsorted"))</f>
        <v/>
      </c>
      <c r="D8" s="51">
        <f>IF($B8="","",IFERROR(INDEX(Lists!$C$4:$C$153,MATCH($B8,Lists!$A$4:$A$153,0)),"Spending"))</f>
        <v/>
      </c>
      <c r="E8" s="50" t="n"/>
      <c r="F8" s="52" t="n"/>
      <c r="G8" s="50" t="n"/>
      <c r="H8" s="50" t="n"/>
      <c r="I8" s="50" t="n"/>
    </row>
    <row r="9" ht="15" customHeight="1" s="36">
      <c r="A9" s="49" t="n"/>
      <c r="B9" s="50" t="n"/>
      <c r="C9" s="51">
        <f>IF($B9="","",IFERROR(INDEX(Lists!$B$4:$B$153,MATCH($B9,Lists!$A$4:$A$153,0)),"Other / Unsorted"))</f>
        <v/>
      </c>
      <c r="D9" s="51">
        <f>IF($B9="","",IFERROR(INDEX(Lists!$C$4:$C$153,MATCH($B9,Lists!$A$4:$A$153,0)),"Spending"))</f>
        <v/>
      </c>
      <c r="E9" s="50" t="n"/>
      <c r="F9" s="52" t="n"/>
      <c r="G9" s="50" t="n"/>
      <c r="H9" s="50" t="n"/>
      <c r="I9" s="50" t="n"/>
    </row>
    <row r="10" ht="15" customHeight="1" s="36">
      <c r="A10" s="49" t="n"/>
      <c r="B10" s="50" t="n"/>
      <c r="C10" s="51">
        <f>IF($B10="","",IFERROR(INDEX(Lists!$B$4:$B$153,MATCH($B10,Lists!$A$4:$A$153,0)),"Other / Unsorted"))</f>
        <v/>
      </c>
      <c r="D10" s="51">
        <f>IF($B10="","",IFERROR(INDEX(Lists!$C$4:$C$153,MATCH($B10,Lists!$A$4:$A$153,0)),"Spending"))</f>
        <v/>
      </c>
      <c r="E10" s="50" t="n"/>
      <c r="F10" s="52" t="n"/>
      <c r="G10" s="50" t="n"/>
      <c r="H10" s="50" t="n"/>
      <c r="I10" s="50" t="n"/>
    </row>
    <row r="11" ht="15" customHeight="1" s="36">
      <c r="A11" s="49" t="n"/>
      <c r="B11" s="50" t="n"/>
      <c r="C11" s="51">
        <f>IF($B11="","",IFERROR(INDEX(Lists!$B$4:$B$153,MATCH($B11,Lists!$A$4:$A$153,0)),"Other / Unsorted"))</f>
        <v/>
      </c>
      <c r="D11" s="51">
        <f>IF($B11="","",IFERROR(INDEX(Lists!$C$4:$C$153,MATCH($B11,Lists!$A$4:$A$153,0)),"Spending"))</f>
        <v/>
      </c>
      <c r="E11" s="50" t="n"/>
      <c r="F11" s="52" t="n"/>
      <c r="G11" s="50" t="n"/>
      <c r="H11" s="50" t="n"/>
      <c r="I11" s="50" t="n"/>
    </row>
    <row r="12" ht="15" customHeight="1" s="36">
      <c r="A12" s="49" t="n"/>
      <c r="B12" s="50" t="n"/>
      <c r="C12" s="51">
        <f>IF($B12="","",IFERROR(INDEX(Lists!$B$4:$B$153,MATCH($B12,Lists!$A$4:$A$153,0)),"Other / Unsorted"))</f>
        <v/>
      </c>
      <c r="D12" s="51">
        <f>IF($B12="","",IFERROR(INDEX(Lists!$C$4:$C$153,MATCH($B12,Lists!$A$4:$A$153,0)),"Spending"))</f>
        <v/>
      </c>
      <c r="E12" s="50" t="n"/>
      <c r="F12" s="52" t="n"/>
      <c r="G12" s="50" t="n"/>
      <c r="H12" s="50" t="n"/>
      <c r="I12" s="50" t="n"/>
    </row>
    <row r="13" ht="15" customHeight="1" s="36">
      <c r="A13" s="49" t="n"/>
      <c r="B13" s="50" t="n"/>
      <c r="C13" s="51">
        <f>IF($B13="","",IFERROR(INDEX(Lists!$B$4:$B$153,MATCH($B13,Lists!$A$4:$A$153,0)),"Other / Unsorted"))</f>
        <v/>
      </c>
      <c r="D13" s="51">
        <f>IF($B13="","",IFERROR(INDEX(Lists!$C$4:$C$153,MATCH($B13,Lists!$A$4:$A$153,0)),"Spending"))</f>
        <v/>
      </c>
      <c r="E13" s="50" t="n"/>
      <c r="F13" s="52" t="n"/>
      <c r="G13" s="50" t="n"/>
      <c r="H13" s="50" t="n"/>
      <c r="I13" s="50" t="n"/>
    </row>
    <row r="14" ht="15" customHeight="1" s="36">
      <c r="A14" s="49" t="n"/>
      <c r="B14" s="50" t="n"/>
      <c r="C14" s="51">
        <f>IF($B14="","",IFERROR(INDEX(Lists!$B$4:$B$153,MATCH($B14,Lists!$A$4:$A$153,0)),"Other / Unsorted"))</f>
        <v/>
      </c>
      <c r="D14" s="51">
        <f>IF($B14="","",IFERROR(INDEX(Lists!$C$4:$C$153,MATCH($B14,Lists!$A$4:$A$153,0)),"Spending"))</f>
        <v/>
      </c>
      <c r="E14" s="50" t="n"/>
      <c r="F14" s="52" t="n"/>
      <c r="G14" s="50" t="n"/>
      <c r="H14" s="50" t="n"/>
      <c r="I14" s="50" t="n"/>
    </row>
    <row r="15" ht="15" customHeight="1" s="36">
      <c r="A15" s="49" t="n"/>
      <c r="B15" s="50" t="n"/>
      <c r="C15" s="51">
        <f>IF($B15="","",IFERROR(INDEX(Lists!$B$4:$B$153,MATCH($B15,Lists!$A$4:$A$153,0)),"Other / Unsorted"))</f>
        <v/>
      </c>
      <c r="D15" s="51">
        <f>IF($B15="","",IFERROR(INDEX(Lists!$C$4:$C$153,MATCH($B15,Lists!$A$4:$A$153,0)),"Spending"))</f>
        <v/>
      </c>
      <c r="E15" s="50" t="n"/>
      <c r="F15" s="52" t="n"/>
      <c r="G15" s="50" t="n"/>
      <c r="H15" s="50" t="n"/>
      <c r="I15" s="50" t="n"/>
    </row>
    <row r="16" ht="15" customHeight="1" s="36">
      <c r="A16" s="49" t="n"/>
      <c r="B16" s="50" t="n"/>
      <c r="C16" s="51">
        <f>IF($B16="","",IFERROR(INDEX(Lists!$B$4:$B$153,MATCH($B16,Lists!$A$4:$A$153,0)),"Other / Unsorted"))</f>
        <v/>
      </c>
      <c r="D16" s="51">
        <f>IF($B16="","",IFERROR(INDEX(Lists!$C$4:$C$153,MATCH($B16,Lists!$A$4:$A$153,0)),"Spending"))</f>
        <v/>
      </c>
      <c r="E16" s="50" t="n"/>
      <c r="F16" s="52" t="n"/>
      <c r="G16" s="50" t="n"/>
      <c r="H16" s="50" t="n"/>
      <c r="I16" s="50" t="n"/>
    </row>
    <row r="17" ht="15" customHeight="1" s="36">
      <c r="A17" s="49" t="n"/>
      <c r="B17" s="50" t="n"/>
      <c r="C17" s="51">
        <f>IF($B17="","",IFERROR(INDEX(Lists!$B$4:$B$153,MATCH($B17,Lists!$A$4:$A$153,0)),"Other / Unsorted"))</f>
        <v/>
      </c>
      <c r="D17" s="51">
        <f>IF($B17="","",IFERROR(INDEX(Lists!$C$4:$C$153,MATCH($B17,Lists!$A$4:$A$153,0)),"Spending"))</f>
        <v/>
      </c>
      <c r="E17" s="50" t="n"/>
      <c r="F17" s="52" t="n"/>
      <c r="G17" s="50" t="n"/>
      <c r="H17" s="50" t="n"/>
      <c r="I17" s="50" t="n"/>
    </row>
    <row r="18" ht="15" customHeight="1" s="36">
      <c r="A18" s="49" t="n"/>
      <c r="B18" s="50" t="n"/>
      <c r="C18" s="51">
        <f>IF($B18="","",IFERROR(INDEX(Lists!$B$4:$B$153,MATCH($B18,Lists!$A$4:$A$153,0)),"Other / Unsorted"))</f>
        <v/>
      </c>
      <c r="D18" s="51">
        <f>IF($B18="","",IFERROR(INDEX(Lists!$C$4:$C$153,MATCH($B18,Lists!$A$4:$A$153,0)),"Spending"))</f>
        <v/>
      </c>
      <c r="E18" s="50" t="n"/>
      <c r="F18" s="52" t="n"/>
      <c r="G18" s="50" t="n"/>
      <c r="H18" s="50" t="n"/>
      <c r="I18" s="50" t="n"/>
    </row>
    <row r="19" ht="15" customHeight="1" s="36">
      <c r="A19" s="49" t="n"/>
      <c r="B19" s="50" t="n"/>
      <c r="C19" s="51">
        <f>IF($B19="","",IFERROR(INDEX(Lists!$B$4:$B$153,MATCH($B19,Lists!$A$4:$A$153,0)),"Other / Unsorted"))</f>
        <v/>
      </c>
      <c r="D19" s="51">
        <f>IF($B19="","",IFERROR(INDEX(Lists!$C$4:$C$153,MATCH($B19,Lists!$A$4:$A$153,0)),"Spending"))</f>
        <v/>
      </c>
      <c r="E19" s="50" t="n"/>
      <c r="F19" s="52" t="n"/>
      <c r="G19" s="50" t="n"/>
      <c r="H19" s="50" t="n"/>
      <c r="I19" s="50" t="n"/>
    </row>
    <row r="20" ht="15" customHeight="1" s="36">
      <c r="A20" s="49" t="n"/>
      <c r="B20" s="50" t="n"/>
      <c r="C20" s="51">
        <f>IF($B20="","",IFERROR(INDEX(Lists!$B$4:$B$153,MATCH($B20,Lists!$A$4:$A$153,0)),"Other / Unsorted"))</f>
        <v/>
      </c>
      <c r="D20" s="51">
        <f>IF($B20="","",IFERROR(INDEX(Lists!$C$4:$C$153,MATCH($B20,Lists!$A$4:$A$153,0)),"Spending"))</f>
        <v/>
      </c>
      <c r="E20" s="50" t="n"/>
      <c r="F20" s="52" t="n"/>
      <c r="G20" s="50" t="n"/>
      <c r="H20" s="50" t="n"/>
      <c r="I20" s="50" t="n"/>
    </row>
    <row r="21" ht="15" customHeight="1" s="36">
      <c r="A21" s="49" t="n"/>
      <c r="B21" s="50" t="n"/>
      <c r="C21" s="51">
        <f>IF($B21="","",IFERROR(INDEX(Lists!$B$4:$B$153,MATCH($B21,Lists!$A$4:$A$153,0)),"Other / Unsorted"))</f>
        <v/>
      </c>
      <c r="D21" s="51">
        <f>IF($B21="","",IFERROR(INDEX(Lists!$C$4:$C$153,MATCH($B21,Lists!$A$4:$A$153,0)),"Spending"))</f>
        <v/>
      </c>
      <c r="E21" s="50" t="n"/>
      <c r="F21" s="52" t="n"/>
      <c r="G21" s="50" t="n"/>
      <c r="H21" s="50" t="n"/>
      <c r="I21" s="50" t="n"/>
    </row>
    <row r="22" ht="15" customHeight="1" s="36">
      <c r="A22" s="49" t="n"/>
      <c r="B22" s="50" t="n"/>
      <c r="C22" s="51">
        <f>IF($B22="","",IFERROR(INDEX(Lists!$B$4:$B$153,MATCH($B22,Lists!$A$4:$A$153,0)),"Other / Unsorted"))</f>
        <v/>
      </c>
      <c r="D22" s="51">
        <f>IF($B22="","",IFERROR(INDEX(Lists!$C$4:$C$153,MATCH($B22,Lists!$A$4:$A$153,0)),"Spending"))</f>
        <v/>
      </c>
      <c r="E22" s="50" t="n"/>
      <c r="F22" s="52" t="n"/>
      <c r="G22" s="50" t="n"/>
      <c r="H22" s="50" t="n"/>
      <c r="I22" s="50" t="n"/>
    </row>
    <row r="23" ht="15" customHeight="1" s="36">
      <c r="A23" s="49" t="n"/>
      <c r="B23" s="50" t="n"/>
      <c r="C23" s="51">
        <f>IF($B23="","",IFERROR(INDEX(Lists!$B$4:$B$153,MATCH($B23,Lists!$A$4:$A$153,0)),"Other / Unsorted"))</f>
        <v/>
      </c>
      <c r="D23" s="51">
        <f>IF($B23="","",IFERROR(INDEX(Lists!$C$4:$C$153,MATCH($B23,Lists!$A$4:$A$153,0)),"Spending"))</f>
        <v/>
      </c>
      <c r="E23" s="50" t="n"/>
      <c r="F23" s="52" t="n"/>
      <c r="G23" s="50" t="n"/>
      <c r="H23" s="50" t="n"/>
      <c r="I23" s="50" t="n"/>
    </row>
    <row r="24" ht="15" customHeight="1" s="36">
      <c r="A24" s="49" t="n"/>
      <c r="B24" s="50" t="n"/>
      <c r="C24" s="51">
        <f>IF($B24="","",IFERROR(INDEX(Lists!$B$4:$B$153,MATCH($B24,Lists!$A$4:$A$153,0)),"Other / Unsorted"))</f>
        <v/>
      </c>
      <c r="D24" s="51">
        <f>IF($B24="","",IFERROR(INDEX(Lists!$C$4:$C$153,MATCH($B24,Lists!$A$4:$A$153,0)),"Spending"))</f>
        <v/>
      </c>
      <c r="E24" s="50" t="n"/>
      <c r="F24" s="52" t="n"/>
      <c r="G24" s="50" t="n"/>
      <c r="H24" s="50" t="n"/>
      <c r="I24" s="50" t="n"/>
    </row>
    <row r="25" ht="15" customHeight="1" s="36">
      <c r="A25" s="49" t="n"/>
      <c r="B25" s="50" t="n"/>
      <c r="C25" s="51">
        <f>IF($B25="","",IFERROR(INDEX(Lists!$B$4:$B$153,MATCH($B25,Lists!$A$4:$A$153,0)),"Other / Unsorted"))</f>
        <v/>
      </c>
      <c r="D25" s="51">
        <f>IF($B25="","",IFERROR(INDEX(Lists!$C$4:$C$153,MATCH($B25,Lists!$A$4:$A$153,0)),"Spending"))</f>
        <v/>
      </c>
      <c r="E25" s="50" t="n"/>
      <c r="F25" s="52" t="n"/>
      <c r="G25" s="50" t="n"/>
      <c r="H25" s="50" t="n"/>
      <c r="I25" s="50" t="n"/>
    </row>
    <row r="26" ht="15" customHeight="1" s="36">
      <c r="A26" s="49" t="n"/>
      <c r="B26" s="50" t="n"/>
      <c r="C26" s="51">
        <f>IF($B26="","",IFERROR(INDEX(Lists!$B$4:$B$153,MATCH($B26,Lists!$A$4:$A$153,0)),"Other / Unsorted"))</f>
        <v/>
      </c>
      <c r="D26" s="51">
        <f>IF($B26="","",IFERROR(INDEX(Lists!$C$4:$C$153,MATCH($B26,Lists!$A$4:$A$153,0)),"Spending"))</f>
        <v/>
      </c>
      <c r="E26" s="50" t="n"/>
      <c r="F26" s="52" t="n"/>
      <c r="G26" s="50" t="n"/>
      <c r="H26" s="50" t="n"/>
      <c r="I26" s="50" t="n"/>
    </row>
    <row r="27" ht="15" customHeight="1" s="36">
      <c r="A27" s="49" t="n"/>
      <c r="B27" s="50" t="n"/>
      <c r="C27" s="51">
        <f>IF($B27="","",IFERROR(INDEX(Lists!$B$4:$B$153,MATCH($B27,Lists!$A$4:$A$153,0)),"Other / Unsorted"))</f>
        <v/>
      </c>
      <c r="D27" s="51">
        <f>IF($B27="","",IFERROR(INDEX(Lists!$C$4:$C$153,MATCH($B27,Lists!$A$4:$A$153,0)),"Spending"))</f>
        <v/>
      </c>
      <c r="E27" s="50" t="n"/>
      <c r="F27" s="52" t="n"/>
      <c r="G27" s="50" t="n"/>
      <c r="H27" s="50" t="n"/>
      <c r="I27" s="50" t="n"/>
    </row>
    <row r="28" ht="15" customHeight="1" s="36">
      <c r="A28" s="49" t="n"/>
      <c r="B28" s="50" t="n"/>
      <c r="C28" s="51">
        <f>IF($B28="","",IFERROR(INDEX(Lists!$B$4:$B$153,MATCH($B28,Lists!$A$4:$A$153,0)),"Other / Unsorted"))</f>
        <v/>
      </c>
      <c r="D28" s="51">
        <f>IF($B28="","",IFERROR(INDEX(Lists!$C$4:$C$153,MATCH($B28,Lists!$A$4:$A$153,0)),"Spending"))</f>
        <v/>
      </c>
      <c r="E28" s="50" t="n"/>
      <c r="F28" s="52" t="n"/>
      <c r="G28" s="50" t="n"/>
      <c r="H28" s="50" t="n"/>
      <c r="I28" s="50" t="n"/>
    </row>
    <row r="29" ht="15" customHeight="1" s="36">
      <c r="A29" s="49" t="n"/>
      <c r="B29" s="50" t="n"/>
      <c r="C29" s="51">
        <f>IF($B29="","",IFERROR(INDEX(Lists!$B$4:$B$153,MATCH($B29,Lists!$A$4:$A$153,0)),"Other / Unsorted"))</f>
        <v/>
      </c>
      <c r="D29" s="51">
        <f>IF($B29="","",IFERROR(INDEX(Lists!$C$4:$C$153,MATCH($B29,Lists!$A$4:$A$153,0)),"Spending"))</f>
        <v/>
      </c>
      <c r="E29" s="50" t="n"/>
      <c r="F29" s="52" t="n"/>
      <c r="G29" s="50" t="n"/>
      <c r="H29" s="50" t="n"/>
      <c r="I29" s="50" t="n"/>
    </row>
    <row r="30" ht="15" customHeight="1" s="36">
      <c r="A30" s="49" t="n"/>
      <c r="B30" s="50" t="n"/>
      <c r="C30" s="51">
        <f>IF($B30="","",IFERROR(INDEX(Lists!$B$4:$B$153,MATCH($B30,Lists!$A$4:$A$153,0)),"Other / Unsorted"))</f>
        <v/>
      </c>
      <c r="D30" s="51">
        <f>IF($B30="","",IFERROR(INDEX(Lists!$C$4:$C$153,MATCH($B30,Lists!$A$4:$A$153,0)),"Spending"))</f>
        <v/>
      </c>
      <c r="E30" s="50" t="n"/>
      <c r="F30" s="52" t="n"/>
      <c r="G30" s="50" t="n"/>
      <c r="H30" s="50" t="n"/>
      <c r="I30" s="50" t="n"/>
    </row>
    <row r="31" ht="15" customHeight="1" s="36">
      <c r="A31" s="49" t="n"/>
      <c r="B31" s="50" t="n"/>
      <c r="C31" s="51">
        <f>IF($B31="","",IFERROR(INDEX(Lists!$B$4:$B$153,MATCH($B31,Lists!$A$4:$A$153,0)),"Other / Unsorted"))</f>
        <v/>
      </c>
      <c r="D31" s="51">
        <f>IF($B31="","",IFERROR(INDEX(Lists!$C$4:$C$153,MATCH($B31,Lists!$A$4:$A$153,0)),"Spending"))</f>
        <v/>
      </c>
      <c r="E31" s="50" t="n"/>
      <c r="F31" s="52" t="n"/>
      <c r="G31" s="50" t="n"/>
      <c r="H31" s="50" t="n"/>
      <c r="I31" s="50" t="n"/>
    </row>
    <row r="32" ht="15" customHeight="1" s="36">
      <c r="A32" s="49" t="n"/>
      <c r="B32" s="50" t="n"/>
      <c r="C32" s="51">
        <f>IF($B32="","",IFERROR(INDEX(Lists!$B$4:$B$153,MATCH($B32,Lists!$A$4:$A$153,0)),"Other / Unsorted"))</f>
        <v/>
      </c>
      <c r="D32" s="51">
        <f>IF($B32="","",IFERROR(INDEX(Lists!$C$4:$C$153,MATCH($B32,Lists!$A$4:$A$153,0)),"Spending"))</f>
        <v/>
      </c>
      <c r="E32" s="50" t="n"/>
      <c r="F32" s="52" t="n"/>
      <c r="G32" s="50" t="n"/>
      <c r="H32" s="50" t="n"/>
      <c r="I32" s="50" t="n"/>
    </row>
    <row r="33" ht="15" customHeight="1" s="36">
      <c r="A33" s="49" t="n"/>
      <c r="B33" s="50" t="n"/>
      <c r="C33" s="51">
        <f>IF($B33="","",IFERROR(INDEX(Lists!$B$4:$B$153,MATCH($B33,Lists!$A$4:$A$153,0)),"Other / Unsorted"))</f>
        <v/>
      </c>
      <c r="D33" s="51">
        <f>IF($B33="","",IFERROR(INDEX(Lists!$C$4:$C$153,MATCH($B33,Lists!$A$4:$A$153,0)),"Spending"))</f>
        <v/>
      </c>
      <c r="E33" s="50" t="n"/>
      <c r="F33" s="52" t="n"/>
      <c r="G33" s="50" t="n"/>
      <c r="H33" s="50" t="n"/>
      <c r="I33" s="50" t="n"/>
    </row>
    <row r="34" ht="15" customHeight="1" s="36">
      <c r="A34" s="49" t="n"/>
      <c r="B34" s="50" t="n"/>
      <c r="C34" s="51">
        <f>IF($B34="","",IFERROR(INDEX(Lists!$B$4:$B$153,MATCH($B34,Lists!$A$4:$A$153,0)),"Other / Unsorted"))</f>
        <v/>
      </c>
      <c r="D34" s="51">
        <f>IF($B34="","",IFERROR(INDEX(Lists!$C$4:$C$153,MATCH($B34,Lists!$A$4:$A$153,0)),"Spending"))</f>
        <v/>
      </c>
      <c r="E34" s="50" t="n"/>
      <c r="F34" s="52" t="n"/>
      <c r="G34" s="50" t="n"/>
      <c r="H34" s="50" t="n"/>
      <c r="I34" s="50" t="n"/>
    </row>
    <row r="35" ht="15" customHeight="1" s="36">
      <c r="A35" s="49" t="n"/>
      <c r="B35" s="50" t="n"/>
      <c r="C35" s="51">
        <f>IF($B35="","",IFERROR(INDEX(Lists!$B$4:$B$153,MATCH($B35,Lists!$A$4:$A$153,0)),"Other / Unsorted"))</f>
        <v/>
      </c>
      <c r="D35" s="51">
        <f>IF($B35="","",IFERROR(INDEX(Lists!$C$4:$C$153,MATCH($B35,Lists!$A$4:$A$153,0)),"Spending"))</f>
        <v/>
      </c>
      <c r="E35" s="50" t="n"/>
      <c r="F35" s="52" t="n"/>
      <c r="G35" s="50" t="n"/>
      <c r="H35" s="50" t="n"/>
      <c r="I35" s="50" t="n"/>
    </row>
    <row r="36" ht="15" customHeight="1" s="36">
      <c r="A36" s="49" t="n"/>
      <c r="B36" s="50" t="n"/>
      <c r="C36" s="51">
        <f>IF($B36="","",IFERROR(INDEX(Lists!$B$4:$B$153,MATCH($B36,Lists!$A$4:$A$153,0)),"Other / Unsorted"))</f>
        <v/>
      </c>
      <c r="D36" s="51">
        <f>IF($B36="","",IFERROR(INDEX(Lists!$C$4:$C$153,MATCH($B36,Lists!$A$4:$A$153,0)),"Spending"))</f>
        <v/>
      </c>
      <c r="E36" s="50" t="n"/>
      <c r="F36" s="52" t="n"/>
      <c r="G36" s="50" t="n"/>
      <c r="H36" s="50" t="n"/>
      <c r="I36" s="50" t="n"/>
    </row>
    <row r="37" ht="15" customHeight="1" s="36">
      <c r="A37" s="49" t="n"/>
      <c r="B37" s="50" t="n"/>
      <c r="C37" s="51">
        <f>IF($B37="","",IFERROR(INDEX(Lists!$B$4:$B$153,MATCH($B37,Lists!$A$4:$A$153,0)),"Other / Unsorted"))</f>
        <v/>
      </c>
      <c r="D37" s="51">
        <f>IF($B37="","",IFERROR(INDEX(Lists!$C$4:$C$153,MATCH($B37,Lists!$A$4:$A$153,0)),"Spending"))</f>
        <v/>
      </c>
      <c r="E37" s="50" t="n"/>
      <c r="F37" s="52" t="n"/>
      <c r="G37" s="50" t="n"/>
      <c r="H37" s="50" t="n"/>
      <c r="I37" s="50" t="n"/>
    </row>
    <row r="38" ht="15" customHeight="1" s="36">
      <c r="A38" s="49" t="n"/>
      <c r="B38" s="50" t="n"/>
      <c r="C38" s="51">
        <f>IF($B38="","",IFERROR(INDEX(Lists!$B$4:$B$153,MATCH($B38,Lists!$A$4:$A$153,0)),"Other / Unsorted"))</f>
        <v/>
      </c>
      <c r="D38" s="51">
        <f>IF($B38="","",IFERROR(INDEX(Lists!$C$4:$C$153,MATCH($B38,Lists!$A$4:$A$153,0)),"Spending"))</f>
        <v/>
      </c>
      <c r="E38" s="50" t="n"/>
      <c r="F38" s="52" t="n"/>
      <c r="G38" s="50" t="n"/>
      <c r="H38" s="50" t="n"/>
      <c r="I38" s="50" t="n"/>
    </row>
    <row r="39" ht="15" customHeight="1" s="36">
      <c r="A39" s="49" t="n"/>
      <c r="B39" s="50" t="n"/>
      <c r="C39" s="51">
        <f>IF($B39="","",IFERROR(INDEX(Lists!$B$4:$B$153,MATCH($B39,Lists!$A$4:$A$153,0)),"Other / Unsorted"))</f>
        <v/>
      </c>
      <c r="D39" s="51">
        <f>IF($B39="","",IFERROR(INDEX(Lists!$C$4:$C$153,MATCH($B39,Lists!$A$4:$A$153,0)),"Spending"))</f>
        <v/>
      </c>
      <c r="E39" s="50" t="n"/>
      <c r="F39" s="52" t="n"/>
      <c r="G39" s="50" t="n"/>
      <c r="H39" s="50" t="n"/>
      <c r="I39" s="50" t="n"/>
    </row>
    <row r="40" ht="15" customHeight="1" s="36">
      <c r="A40" s="49" t="n"/>
      <c r="B40" s="50" t="n"/>
      <c r="C40" s="51">
        <f>IF($B40="","",IFERROR(INDEX(Lists!$B$4:$B$153,MATCH($B40,Lists!$A$4:$A$153,0)),"Other / Unsorted"))</f>
        <v/>
      </c>
      <c r="D40" s="51">
        <f>IF($B40="","",IFERROR(INDEX(Lists!$C$4:$C$153,MATCH($B40,Lists!$A$4:$A$153,0)),"Spending"))</f>
        <v/>
      </c>
      <c r="E40" s="50" t="n"/>
      <c r="F40" s="52" t="n"/>
      <c r="G40" s="50" t="n"/>
      <c r="H40" s="50" t="n"/>
      <c r="I40" s="50" t="n"/>
    </row>
    <row r="41" ht="15" customHeight="1" s="36">
      <c r="A41" s="49" t="n"/>
      <c r="B41" s="50" t="n"/>
      <c r="C41" s="51">
        <f>IF($B41="","",IFERROR(INDEX(Lists!$B$4:$B$153,MATCH($B41,Lists!$A$4:$A$153,0)),"Other / Unsorted"))</f>
        <v/>
      </c>
      <c r="D41" s="51">
        <f>IF($B41="","",IFERROR(INDEX(Lists!$C$4:$C$153,MATCH($B41,Lists!$A$4:$A$153,0)),"Spending"))</f>
        <v/>
      </c>
      <c r="E41" s="50" t="n"/>
      <c r="F41" s="52" t="n"/>
      <c r="G41" s="50" t="n"/>
      <c r="H41" s="50" t="n"/>
      <c r="I41" s="50" t="n"/>
    </row>
    <row r="42" ht="15" customHeight="1" s="36">
      <c r="A42" s="49" t="n"/>
      <c r="B42" s="50" t="n"/>
      <c r="C42" s="51">
        <f>IF($B42="","",IFERROR(INDEX(Lists!$B$4:$B$153,MATCH($B42,Lists!$A$4:$A$153,0)),"Other / Unsorted"))</f>
        <v/>
      </c>
      <c r="D42" s="51">
        <f>IF($B42="","",IFERROR(INDEX(Lists!$C$4:$C$153,MATCH($B42,Lists!$A$4:$A$153,0)),"Spending"))</f>
        <v/>
      </c>
      <c r="E42" s="50" t="n"/>
      <c r="F42" s="52" t="n"/>
      <c r="G42" s="50" t="n"/>
      <c r="H42" s="50" t="n"/>
      <c r="I42" s="50" t="n"/>
    </row>
    <row r="43" ht="15" customHeight="1" s="36">
      <c r="A43" s="49" t="n"/>
      <c r="B43" s="50" t="n"/>
      <c r="C43" s="51">
        <f>IF($B43="","",IFERROR(INDEX(Lists!$B$4:$B$153,MATCH($B43,Lists!$A$4:$A$153,0)),"Other / Unsorted"))</f>
        <v/>
      </c>
      <c r="D43" s="51">
        <f>IF($B43="","",IFERROR(INDEX(Lists!$C$4:$C$153,MATCH($B43,Lists!$A$4:$A$153,0)),"Spending"))</f>
        <v/>
      </c>
      <c r="E43" s="50" t="n"/>
      <c r="F43" s="52" t="n"/>
      <c r="G43" s="50" t="n"/>
      <c r="H43" s="50" t="n"/>
      <c r="I43" s="50" t="n"/>
    </row>
    <row r="44" ht="15" customHeight="1" s="36">
      <c r="A44" s="49" t="n"/>
      <c r="B44" s="50" t="n"/>
      <c r="C44" s="51">
        <f>IF($B44="","",IFERROR(INDEX(Lists!$B$4:$B$153,MATCH($B44,Lists!$A$4:$A$153,0)),"Other / Unsorted"))</f>
        <v/>
      </c>
      <c r="D44" s="51">
        <f>IF($B44="","",IFERROR(INDEX(Lists!$C$4:$C$153,MATCH($B44,Lists!$A$4:$A$153,0)),"Spending"))</f>
        <v/>
      </c>
      <c r="E44" s="50" t="n"/>
      <c r="F44" s="52" t="n"/>
      <c r="G44" s="50" t="n"/>
      <c r="H44" s="50" t="n"/>
      <c r="I44" s="50" t="n"/>
    </row>
    <row r="45" ht="15" customHeight="1" s="36">
      <c r="A45" s="49" t="n"/>
      <c r="B45" s="50" t="n"/>
      <c r="C45" s="51">
        <f>IF($B45="","",IFERROR(INDEX(Lists!$B$4:$B$153,MATCH($B45,Lists!$A$4:$A$153,0)),"Other / Unsorted"))</f>
        <v/>
      </c>
      <c r="D45" s="51">
        <f>IF($B45="","",IFERROR(INDEX(Lists!$C$4:$C$153,MATCH($B45,Lists!$A$4:$A$153,0)),"Spending"))</f>
        <v/>
      </c>
      <c r="E45" s="50" t="n"/>
      <c r="F45" s="52" t="n"/>
      <c r="G45" s="50" t="n"/>
      <c r="H45" s="50" t="n"/>
      <c r="I45" s="50" t="n"/>
    </row>
    <row r="46" ht="15" customHeight="1" s="36">
      <c r="A46" s="49" t="n"/>
      <c r="B46" s="50" t="n"/>
      <c r="C46" s="51">
        <f>IF($B46="","",IFERROR(INDEX(Lists!$B$4:$B$153,MATCH($B46,Lists!$A$4:$A$153,0)),"Other / Unsorted"))</f>
        <v/>
      </c>
      <c r="D46" s="51">
        <f>IF($B46="","",IFERROR(INDEX(Lists!$C$4:$C$153,MATCH($B46,Lists!$A$4:$A$153,0)),"Spending"))</f>
        <v/>
      </c>
      <c r="E46" s="50" t="n"/>
      <c r="F46" s="52" t="n"/>
      <c r="G46" s="50" t="n"/>
      <c r="H46" s="50" t="n"/>
      <c r="I46" s="50" t="n"/>
    </row>
    <row r="47" ht="15" customHeight="1" s="36">
      <c r="A47" s="49" t="n"/>
      <c r="B47" s="50" t="n"/>
      <c r="C47" s="51">
        <f>IF($B47="","",IFERROR(INDEX(Lists!$B$4:$B$153,MATCH($B47,Lists!$A$4:$A$153,0)),"Other / Unsorted"))</f>
        <v/>
      </c>
      <c r="D47" s="51">
        <f>IF($B47="","",IFERROR(INDEX(Lists!$C$4:$C$153,MATCH($B47,Lists!$A$4:$A$153,0)),"Spending"))</f>
        <v/>
      </c>
      <c r="E47" s="50" t="n"/>
      <c r="F47" s="52" t="n"/>
      <c r="G47" s="50" t="n"/>
      <c r="H47" s="50" t="n"/>
      <c r="I47" s="50" t="n"/>
    </row>
    <row r="48" ht="15" customHeight="1" s="36">
      <c r="A48" s="49" t="n"/>
      <c r="B48" s="50" t="n"/>
      <c r="C48" s="51">
        <f>IF($B48="","",IFERROR(INDEX(Lists!$B$4:$B$153,MATCH($B48,Lists!$A$4:$A$153,0)),"Other / Unsorted"))</f>
        <v/>
      </c>
      <c r="D48" s="51">
        <f>IF($B48="","",IFERROR(INDEX(Lists!$C$4:$C$153,MATCH($B48,Lists!$A$4:$A$153,0)),"Spending"))</f>
        <v/>
      </c>
      <c r="E48" s="50" t="n"/>
      <c r="F48" s="52" t="n"/>
      <c r="G48" s="50" t="n"/>
      <c r="H48" s="50" t="n"/>
      <c r="I48" s="50" t="n"/>
    </row>
    <row r="49" ht="15" customHeight="1" s="36">
      <c r="A49" s="49" t="n"/>
      <c r="B49" s="50" t="n"/>
      <c r="C49" s="51">
        <f>IF($B49="","",IFERROR(INDEX(Lists!$B$4:$B$153,MATCH($B49,Lists!$A$4:$A$153,0)),"Other / Unsorted"))</f>
        <v/>
      </c>
      <c r="D49" s="51">
        <f>IF($B49="","",IFERROR(INDEX(Lists!$C$4:$C$153,MATCH($B49,Lists!$A$4:$A$153,0)),"Spending"))</f>
        <v/>
      </c>
      <c r="E49" s="50" t="n"/>
      <c r="F49" s="52" t="n"/>
      <c r="G49" s="50" t="n"/>
      <c r="H49" s="50" t="n"/>
      <c r="I49" s="50" t="n"/>
    </row>
    <row r="50" ht="15" customHeight="1" s="36">
      <c r="A50" s="49" t="n"/>
      <c r="B50" s="50" t="n"/>
      <c r="C50" s="51">
        <f>IF($B50="","",IFERROR(INDEX(Lists!$B$4:$B$153,MATCH($B50,Lists!$A$4:$A$153,0)),"Other / Unsorted"))</f>
        <v/>
      </c>
      <c r="D50" s="51">
        <f>IF($B50="","",IFERROR(INDEX(Lists!$C$4:$C$153,MATCH($B50,Lists!$A$4:$A$153,0)),"Spending"))</f>
        <v/>
      </c>
      <c r="E50" s="50" t="n"/>
      <c r="F50" s="52" t="n"/>
      <c r="G50" s="50" t="n"/>
      <c r="H50" s="50" t="n"/>
      <c r="I50" s="50" t="n"/>
    </row>
    <row r="51" ht="15" customHeight="1" s="36">
      <c r="A51" s="49" t="n"/>
      <c r="B51" s="50" t="n"/>
      <c r="C51" s="51">
        <f>IF($B51="","",IFERROR(INDEX(Lists!$B$4:$B$153,MATCH($B51,Lists!$A$4:$A$153,0)),"Other / Unsorted"))</f>
        <v/>
      </c>
      <c r="D51" s="51">
        <f>IF($B51="","",IFERROR(INDEX(Lists!$C$4:$C$153,MATCH($B51,Lists!$A$4:$A$153,0)),"Spending"))</f>
        <v/>
      </c>
      <c r="E51" s="50" t="n"/>
      <c r="F51" s="52" t="n"/>
      <c r="G51" s="50" t="n"/>
      <c r="H51" s="50" t="n"/>
      <c r="I51" s="50" t="n"/>
    </row>
    <row r="52" ht="15" customHeight="1" s="36">
      <c r="A52" s="49" t="n"/>
      <c r="B52" s="50" t="n"/>
      <c r="C52" s="51">
        <f>IF($B52="","",IFERROR(INDEX(Lists!$B$4:$B$153,MATCH($B52,Lists!$A$4:$A$153,0)),"Other / Unsorted"))</f>
        <v/>
      </c>
      <c r="D52" s="51">
        <f>IF($B52="","",IFERROR(INDEX(Lists!$C$4:$C$153,MATCH($B52,Lists!$A$4:$A$153,0)),"Spending"))</f>
        <v/>
      </c>
      <c r="E52" s="50" t="n"/>
      <c r="F52" s="52" t="n"/>
      <c r="G52" s="50" t="n"/>
      <c r="H52" s="50" t="n"/>
      <c r="I52" s="50" t="n"/>
    </row>
    <row r="53" ht="15" customHeight="1" s="36">
      <c r="A53" s="49" t="n"/>
      <c r="B53" s="50" t="n"/>
      <c r="C53" s="51">
        <f>IF($B53="","",IFERROR(INDEX(Lists!$B$4:$B$153,MATCH($B53,Lists!$A$4:$A$153,0)),"Other / Unsorted"))</f>
        <v/>
      </c>
      <c r="D53" s="51">
        <f>IF($B53="","",IFERROR(INDEX(Lists!$C$4:$C$153,MATCH($B53,Lists!$A$4:$A$153,0)),"Spending"))</f>
        <v/>
      </c>
      <c r="E53" s="50" t="n"/>
      <c r="F53" s="52" t="n"/>
      <c r="G53" s="50" t="n"/>
      <c r="H53" s="50" t="n"/>
      <c r="I53" s="50" t="n"/>
    </row>
    <row r="54" ht="15" customHeight="1" s="36">
      <c r="A54" s="49" t="n"/>
      <c r="B54" s="50" t="n"/>
      <c r="C54" s="51">
        <f>IF($B54="","",IFERROR(INDEX(Lists!$B$4:$B$153,MATCH($B54,Lists!$A$4:$A$153,0)),"Other / Unsorted"))</f>
        <v/>
      </c>
      <c r="D54" s="51">
        <f>IF($B54="","",IFERROR(INDEX(Lists!$C$4:$C$153,MATCH($B54,Lists!$A$4:$A$153,0)),"Spending"))</f>
        <v/>
      </c>
      <c r="E54" s="50" t="n"/>
      <c r="F54" s="52" t="n"/>
      <c r="G54" s="50" t="n"/>
      <c r="H54" s="50" t="n"/>
      <c r="I54" s="50" t="n"/>
    </row>
    <row r="55" ht="15" customHeight="1" s="36">
      <c r="A55" s="49" t="n"/>
      <c r="B55" s="50" t="n"/>
      <c r="C55" s="51">
        <f>IF($B55="","",IFERROR(INDEX(Lists!$B$4:$B$153,MATCH($B55,Lists!$A$4:$A$153,0)),"Other / Unsorted"))</f>
        <v/>
      </c>
      <c r="D55" s="51">
        <f>IF($B55="","",IFERROR(INDEX(Lists!$C$4:$C$153,MATCH($B55,Lists!$A$4:$A$153,0)),"Spending"))</f>
        <v/>
      </c>
      <c r="E55" s="50" t="n"/>
      <c r="F55" s="52" t="n"/>
      <c r="G55" s="50" t="n"/>
      <c r="H55" s="50" t="n"/>
      <c r="I55" s="50" t="n"/>
    </row>
    <row r="56" ht="15" customHeight="1" s="36">
      <c r="A56" s="49" t="n"/>
      <c r="B56" s="50" t="n"/>
      <c r="C56" s="51">
        <f>IF($B56="","",IFERROR(INDEX(Lists!$B$4:$B$153,MATCH($B56,Lists!$A$4:$A$153,0)),"Other / Unsorted"))</f>
        <v/>
      </c>
      <c r="D56" s="51">
        <f>IF($B56="","",IFERROR(INDEX(Lists!$C$4:$C$153,MATCH($B56,Lists!$A$4:$A$153,0)),"Spending"))</f>
        <v/>
      </c>
      <c r="E56" s="50" t="n"/>
      <c r="F56" s="52" t="n"/>
      <c r="G56" s="50" t="n"/>
      <c r="H56" s="50" t="n"/>
      <c r="I56" s="50" t="n"/>
    </row>
    <row r="57" ht="15" customHeight="1" s="36">
      <c r="A57" s="49" t="n"/>
      <c r="B57" s="50" t="n"/>
      <c r="C57" s="51">
        <f>IF($B57="","",IFERROR(INDEX(Lists!$B$4:$B$153,MATCH($B57,Lists!$A$4:$A$153,0)),"Other / Unsorted"))</f>
        <v/>
      </c>
      <c r="D57" s="51">
        <f>IF($B57="","",IFERROR(INDEX(Lists!$C$4:$C$153,MATCH($B57,Lists!$A$4:$A$153,0)),"Spending"))</f>
        <v/>
      </c>
      <c r="E57" s="50" t="n"/>
      <c r="F57" s="52" t="n"/>
      <c r="G57" s="50" t="n"/>
      <c r="H57" s="50" t="n"/>
      <c r="I57" s="50" t="n"/>
    </row>
    <row r="58" ht="15" customHeight="1" s="36">
      <c r="A58" s="49" t="n"/>
      <c r="B58" s="50" t="n"/>
      <c r="C58" s="51">
        <f>IF($B58="","",IFERROR(INDEX(Lists!$B$4:$B$153,MATCH($B58,Lists!$A$4:$A$153,0)),"Other / Unsorted"))</f>
        <v/>
      </c>
      <c r="D58" s="51">
        <f>IF($B58="","",IFERROR(INDEX(Lists!$C$4:$C$153,MATCH($B58,Lists!$A$4:$A$153,0)),"Spending"))</f>
        <v/>
      </c>
      <c r="E58" s="50" t="n"/>
      <c r="F58" s="52" t="n"/>
      <c r="G58" s="50" t="n"/>
      <c r="H58" s="50" t="n"/>
      <c r="I58" s="50" t="n"/>
    </row>
    <row r="59" ht="15" customHeight="1" s="36">
      <c r="A59" s="49" t="n"/>
      <c r="B59" s="50" t="n"/>
      <c r="C59" s="51">
        <f>IF($B59="","",IFERROR(INDEX(Lists!$B$4:$B$153,MATCH($B59,Lists!$A$4:$A$153,0)),"Other / Unsorted"))</f>
        <v/>
      </c>
      <c r="D59" s="51">
        <f>IF($B59="","",IFERROR(INDEX(Lists!$C$4:$C$153,MATCH($B59,Lists!$A$4:$A$153,0)),"Spending"))</f>
        <v/>
      </c>
      <c r="E59" s="50" t="n"/>
      <c r="F59" s="52" t="n"/>
      <c r="G59" s="50" t="n"/>
      <c r="H59" s="50" t="n"/>
      <c r="I59" s="50" t="n"/>
    </row>
    <row r="60" ht="15" customHeight="1" s="36">
      <c r="A60" s="49" t="n"/>
      <c r="B60" s="50" t="n"/>
      <c r="C60" s="51">
        <f>IF($B60="","",IFERROR(INDEX(Lists!$B$4:$B$153,MATCH($B60,Lists!$A$4:$A$153,0)),"Other / Unsorted"))</f>
        <v/>
      </c>
      <c r="D60" s="51">
        <f>IF($B60="","",IFERROR(INDEX(Lists!$C$4:$C$153,MATCH($B60,Lists!$A$4:$A$153,0)),"Spending"))</f>
        <v/>
      </c>
      <c r="E60" s="50" t="n"/>
      <c r="F60" s="52" t="n"/>
      <c r="G60" s="50" t="n"/>
      <c r="H60" s="50" t="n"/>
      <c r="I60" s="50" t="n"/>
    </row>
    <row r="61" ht="15" customHeight="1" s="36">
      <c r="A61" s="49" t="n"/>
      <c r="B61" s="50" t="n"/>
      <c r="C61" s="51">
        <f>IF($B61="","",IFERROR(INDEX(Lists!$B$4:$B$153,MATCH($B61,Lists!$A$4:$A$153,0)),"Other / Unsorted"))</f>
        <v/>
      </c>
      <c r="D61" s="51">
        <f>IF($B61="","",IFERROR(INDEX(Lists!$C$4:$C$153,MATCH($B61,Lists!$A$4:$A$153,0)),"Spending"))</f>
        <v/>
      </c>
      <c r="E61" s="50" t="n"/>
      <c r="F61" s="52" t="n"/>
      <c r="G61" s="50" t="n"/>
      <c r="H61" s="50" t="n"/>
      <c r="I61" s="50" t="n"/>
    </row>
    <row r="62" ht="15" customHeight="1" s="36">
      <c r="A62" s="49" t="n"/>
      <c r="B62" s="50" t="n"/>
      <c r="C62" s="51">
        <f>IF($B62="","",IFERROR(INDEX(Lists!$B$4:$B$153,MATCH($B62,Lists!$A$4:$A$153,0)),"Other / Unsorted"))</f>
        <v/>
      </c>
      <c r="D62" s="51">
        <f>IF($B62="","",IFERROR(INDEX(Lists!$C$4:$C$153,MATCH($B62,Lists!$A$4:$A$153,0)),"Spending"))</f>
        <v/>
      </c>
      <c r="E62" s="50" t="n"/>
      <c r="F62" s="52" t="n"/>
      <c r="G62" s="50" t="n"/>
      <c r="H62" s="50" t="n"/>
      <c r="I62" s="50" t="n"/>
    </row>
    <row r="63" ht="15" customHeight="1" s="36">
      <c r="A63" s="49" t="n"/>
      <c r="B63" s="50" t="n"/>
      <c r="C63" s="51">
        <f>IF($B63="","",IFERROR(INDEX(Lists!$B$4:$B$153,MATCH($B63,Lists!$A$4:$A$153,0)),"Other / Unsorted"))</f>
        <v/>
      </c>
      <c r="D63" s="51">
        <f>IF($B63="","",IFERROR(INDEX(Lists!$C$4:$C$153,MATCH($B63,Lists!$A$4:$A$153,0)),"Spending"))</f>
        <v/>
      </c>
      <c r="E63" s="50" t="n"/>
      <c r="F63" s="52" t="n"/>
      <c r="G63" s="50" t="n"/>
      <c r="H63" s="50" t="n"/>
      <c r="I63" s="50" t="n"/>
    </row>
    <row r="64" ht="15" customHeight="1" s="36">
      <c r="A64" s="49" t="n"/>
      <c r="B64" s="50" t="n"/>
      <c r="C64" s="51">
        <f>IF($B64="","",IFERROR(INDEX(Lists!$B$4:$B$153,MATCH($B64,Lists!$A$4:$A$153,0)),"Other / Unsorted"))</f>
        <v/>
      </c>
      <c r="D64" s="51">
        <f>IF($B64="","",IFERROR(INDEX(Lists!$C$4:$C$153,MATCH($B64,Lists!$A$4:$A$153,0)),"Spending"))</f>
        <v/>
      </c>
      <c r="E64" s="50" t="n"/>
      <c r="F64" s="52" t="n"/>
      <c r="G64" s="50" t="n"/>
      <c r="H64" s="50" t="n"/>
      <c r="I64" s="50" t="n"/>
    </row>
    <row r="65" ht="15" customHeight="1" s="36">
      <c r="A65" s="49" t="n"/>
      <c r="B65" s="50" t="n"/>
      <c r="C65" s="51">
        <f>IF($B65="","",IFERROR(INDEX(Lists!$B$4:$B$153,MATCH($B65,Lists!$A$4:$A$153,0)),"Other / Unsorted"))</f>
        <v/>
      </c>
      <c r="D65" s="51">
        <f>IF($B65="","",IFERROR(INDEX(Lists!$C$4:$C$153,MATCH($B65,Lists!$A$4:$A$153,0)),"Spending"))</f>
        <v/>
      </c>
      <c r="E65" s="50" t="n"/>
      <c r="F65" s="52" t="n"/>
      <c r="G65" s="50" t="n"/>
      <c r="H65" s="50" t="n"/>
      <c r="I65" s="50" t="n"/>
    </row>
    <row r="66" ht="15" customHeight="1" s="36">
      <c r="A66" s="49" t="n"/>
      <c r="B66" s="50" t="n"/>
      <c r="C66" s="51">
        <f>IF($B66="","",IFERROR(INDEX(Lists!$B$4:$B$153,MATCH($B66,Lists!$A$4:$A$153,0)),"Other / Unsorted"))</f>
        <v/>
      </c>
      <c r="D66" s="51">
        <f>IF($B66="","",IFERROR(INDEX(Lists!$C$4:$C$153,MATCH($B66,Lists!$A$4:$A$153,0)),"Spending"))</f>
        <v/>
      </c>
      <c r="E66" s="50" t="n"/>
      <c r="F66" s="52" t="n"/>
      <c r="G66" s="50" t="n"/>
      <c r="H66" s="50" t="n"/>
      <c r="I66" s="50" t="n"/>
    </row>
    <row r="67" ht="15" customHeight="1" s="36">
      <c r="A67" s="49" t="n"/>
      <c r="B67" s="50" t="n"/>
      <c r="C67" s="51">
        <f>IF($B67="","",IFERROR(INDEX(Lists!$B$4:$B$153,MATCH($B67,Lists!$A$4:$A$153,0)),"Other / Unsorted"))</f>
        <v/>
      </c>
      <c r="D67" s="51">
        <f>IF($B67="","",IFERROR(INDEX(Lists!$C$4:$C$153,MATCH($B67,Lists!$A$4:$A$153,0)),"Spending"))</f>
        <v/>
      </c>
      <c r="E67" s="50" t="n"/>
      <c r="F67" s="52" t="n"/>
      <c r="G67" s="50" t="n"/>
      <c r="H67" s="50" t="n"/>
      <c r="I67" s="50" t="n"/>
    </row>
    <row r="68" ht="15" customHeight="1" s="36">
      <c r="A68" s="49" t="n"/>
      <c r="B68" s="50" t="n"/>
      <c r="C68" s="51">
        <f>IF($B68="","",IFERROR(INDEX(Lists!$B$4:$B$153,MATCH($B68,Lists!$A$4:$A$153,0)),"Other / Unsorted"))</f>
        <v/>
      </c>
      <c r="D68" s="51">
        <f>IF($B68="","",IFERROR(INDEX(Lists!$C$4:$C$153,MATCH($B68,Lists!$A$4:$A$153,0)),"Spending"))</f>
        <v/>
      </c>
      <c r="E68" s="50" t="n"/>
      <c r="F68" s="52" t="n"/>
      <c r="G68" s="50" t="n"/>
      <c r="H68" s="50" t="n"/>
      <c r="I68" s="50" t="n"/>
    </row>
    <row r="69" ht="15" customHeight="1" s="36">
      <c r="A69" s="49" t="n"/>
      <c r="B69" s="50" t="n"/>
      <c r="C69" s="51">
        <f>IF($B69="","",IFERROR(INDEX(Lists!$B$4:$B$153,MATCH($B69,Lists!$A$4:$A$153,0)),"Other / Unsorted"))</f>
        <v/>
      </c>
      <c r="D69" s="51">
        <f>IF($B69="","",IFERROR(INDEX(Lists!$C$4:$C$153,MATCH($B69,Lists!$A$4:$A$153,0)),"Spending"))</f>
        <v/>
      </c>
      <c r="E69" s="50" t="n"/>
      <c r="F69" s="52" t="n"/>
      <c r="G69" s="50" t="n"/>
      <c r="H69" s="50" t="n"/>
      <c r="I69" s="50" t="n"/>
    </row>
    <row r="70" ht="15" customHeight="1" s="36">
      <c r="A70" s="49" t="n"/>
      <c r="B70" s="50" t="n"/>
      <c r="C70" s="51">
        <f>IF($B70="","",IFERROR(INDEX(Lists!$B$4:$B$153,MATCH($B70,Lists!$A$4:$A$153,0)),"Other / Unsorted"))</f>
        <v/>
      </c>
      <c r="D70" s="51">
        <f>IF($B70="","",IFERROR(INDEX(Lists!$C$4:$C$153,MATCH($B70,Lists!$A$4:$A$153,0)),"Spending"))</f>
        <v/>
      </c>
      <c r="E70" s="50" t="n"/>
      <c r="F70" s="52" t="n"/>
      <c r="G70" s="50" t="n"/>
      <c r="H70" s="50" t="n"/>
      <c r="I70" s="50" t="n"/>
    </row>
    <row r="71" ht="15" customHeight="1" s="36">
      <c r="A71" s="49" t="n"/>
      <c r="B71" s="50" t="n"/>
      <c r="C71" s="51">
        <f>IF($B71="","",IFERROR(INDEX(Lists!$B$4:$B$153,MATCH($B71,Lists!$A$4:$A$153,0)),"Other / Unsorted"))</f>
        <v/>
      </c>
      <c r="D71" s="51">
        <f>IF($B71="","",IFERROR(INDEX(Lists!$C$4:$C$153,MATCH($B71,Lists!$A$4:$A$153,0)),"Spending"))</f>
        <v/>
      </c>
      <c r="E71" s="50" t="n"/>
      <c r="F71" s="52" t="n"/>
      <c r="G71" s="50" t="n"/>
      <c r="H71" s="50" t="n"/>
      <c r="I71" s="50" t="n"/>
    </row>
    <row r="72" ht="15" customHeight="1" s="36">
      <c r="A72" s="49" t="n"/>
      <c r="B72" s="50" t="n"/>
      <c r="C72" s="51">
        <f>IF($B72="","",IFERROR(INDEX(Lists!$B$4:$B$153,MATCH($B72,Lists!$A$4:$A$153,0)),"Other / Unsorted"))</f>
        <v/>
      </c>
      <c r="D72" s="51">
        <f>IF($B72="","",IFERROR(INDEX(Lists!$C$4:$C$153,MATCH($B72,Lists!$A$4:$A$153,0)),"Spending"))</f>
        <v/>
      </c>
      <c r="E72" s="50" t="n"/>
      <c r="F72" s="52" t="n"/>
      <c r="G72" s="50" t="n"/>
      <c r="H72" s="50" t="n"/>
      <c r="I72" s="50" t="n"/>
    </row>
    <row r="73" ht="15" customHeight="1" s="36">
      <c r="A73" s="49" t="n"/>
      <c r="B73" s="50" t="n"/>
      <c r="C73" s="51">
        <f>IF($B73="","",IFERROR(INDEX(Lists!$B$4:$B$153,MATCH($B73,Lists!$A$4:$A$153,0)),"Other / Unsorted"))</f>
        <v/>
      </c>
      <c r="D73" s="51">
        <f>IF($B73="","",IFERROR(INDEX(Lists!$C$4:$C$153,MATCH($B73,Lists!$A$4:$A$153,0)),"Spending"))</f>
        <v/>
      </c>
      <c r="E73" s="50" t="n"/>
      <c r="F73" s="52" t="n"/>
      <c r="G73" s="50" t="n"/>
      <c r="H73" s="50" t="n"/>
      <c r="I73" s="50" t="n"/>
    </row>
    <row r="74" ht="15" customHeight="1" s="36">
      <c r="A74" s="49" t="n"/>
      <c r="B74" s="50" t="n"/>
      <c r="C74" s="51">
        <f>IF($B74="","",IFERROR(INDEX(Lists!$B$4:$B$153,MATCH($B74,Lists!$A$4:$A$153,0)),"Other / Unsorted"))</f>
        <v/>
      </c>
      <c r="D74" s="51">
        <f>IF($B74="","",IFERROR(INDEX(Lists!$C$4:$C$153,MATCH($B74,Lists!$A$4:$A$153,0)),"Spending"))</f>
        <v/>
      </c>
      <c r="E74" s="50" t="n"/>
      <c r="F74" s="52" t="n"/>
      <c r="G74" s="50" t="n"/>
      <c r="H74" s="50" t="n"/>
      <c r="I74" s="50" t="n"/>
    </row>
    <row r="75" ht="15" customHeight="1" s="36">
      <c r="A75" s="49" t="n"/>
      <c r="B75" s="50" t="n"/>
      <c r="C75" s="51">
        <f>IF($B75="","",IFERROR(INDEX(Lists!$B$4:$B$153,MATCH($B75,Lists!$A$4:$A$153,0)),"Other / Unsorted"))</f>
        <v/>
      </c>
      <c r="D75" s="51">
        <f>IF($B75="","",IFERROR(INDEX(Lists!$C$4:$C$153,MATCH($B75,Lists!$A$4:$A$153,0)),"Spending"))</f>
        <v/>
      </c>
      <c r="E75" s="50" t="n"/>
      <c r="F75" s="52" t="n"/>
      <c r="G75" s="50" t="n"/>
      <c r="H75" s="50" t="n"/>
      <c r="I75" s="50" t="n"/>
    </row>
    <row r="76" ht="15" customHeight="1" s="36">
      <c r="A76" s="49" t="n"/>
      <c r="B76" s="50" t="n"/>
      <c r="C76" s="51">
        <f>IF($B76="","",IFERROR(INDEX(Lists!$B$4:$B$153,MATCH($B76,Lists!$A$4:$A$153,0)),"Other / Unsorted"))</f>
        <v/>
      </c>
      <c r="D76" s="51">
        <f>IF($B76="","",IFERROR(INDEX(Lists!$C$4:$C$153,MATCH($B76,Lists!$A$4:$A$153,0)),"Spending"))</f>
        <v/>
      </c>
      <c r="E76" s="50" t="n"/>
      <c r="F76" s="52" t="n"/>
      <c r="G76" s="50" t="n"/>
      <c r="H76" s="50" t="n"/>
      <c r="I76" s="50" t="n"/>
    </row>
    <row r="77" ht="15" customHeight="1" s="36">
      <c r="A77" s="49" t="n"/>
      <c r="B77" s="50" t="n"/>
      <c r="C77" s="51">
        <f>IF($B77="","",IFERROR(INDEX(Lists!$B$4:$B$153,MATCH($B77,Lists!$A$4:$A$153,0)),"Other / Unsorted"))</f>
        <v/>
      </c>
      <c r="D77" s="51">
        <f>IF($B77="","",IFERROR(INDEX(Lists!$C$4:$C$153,MATCH($B77,Lists!$A$4:$A$153,0)),"Spending"))</f>
        <v/>
      </c>
      <c r="E77" s="50" t="n"/>
      <c r="F77" s="52" t="n"/>
      <c r="G77" s="50" t="n"/>
      <c r="H77" s="50" t="n"/>
      <c r="I77" s="50" t="n"/>
    </row>
    <row r="78" ht="15" customHeight="1" s="36">
      <c r="A78" s="49" t="n"/>
      <c r="B78" s="50" t="n"/>
      <c r="C78" s="51">
        <f>IF($B78="","",IFERROR(INDEX(Lists!$B$4:$B$153,MATCH($B78,Lists!$A$4:$A$153,0)),"Other / Unsorted"))</f>
        <v/>
      </c>
      <c r="D78" s="51">
        <f>IF($B78="","",IFERROR(INDEX(Lists!$C$4:$C$153,MATCH($B78,Lists!$A$4:$A$153,0)),"Spending"))</f>
        <v/>
      </c>
      <c r="E78" s="50" t="n"/>
      <c r="F78" s="52" t="n"/>
      <c r="G78" s="50" t="n"/>
      <c r="H78" s="50" t="n"/>
      <c r="I78" s="50" t="n"/>
    </row>
    <row r="79" ht="15" customHeight="1" s="36">
      <c r="A79" s="49" t="n"/>
      <c r="B79" s="50" t="n"/>
      <c r="C79" s="51">
        <f>IF($B79="","",IFERROR(INDEX(Lists!$B$4:$B$153,MATCH($B79,Lists!$A$4:$A$153,0)),"Other / Unsorted"))</f>
        <v/>
      </c>
      <c r="D79" s="51">
        <f>IF($B79="","",IFERROR(INDEX(Lists!$C$4:$C$153,MATCH($B79,Lists!$A$4:$A$153,0)),"Spending"))</f>
        <v/>
      </c>
      <c r="E79" s="50" t="n"/>
      <c r="F79" s="52" t="n"/>
      <c r="G79" s="50" t="n"/>
      <c r="H79" s="50" t="n"/>
      <c r="I79" s="50" t="n"/>
    </row>
    <row r="80" ht="15" customHeight="1" s="36">
      <c r="A80" s="49" t="n"/>
      <c r="B80" s="50" t="n"/>
      <c r="C80" s="51">
        <f>IF($B80="","",IFERROR(INDEX(Lists!$B$4:$B$153,MATCH($B80,Lists!$A$4:$A$153,0)),"Other / Unsorted"))</f>
        <v/>
      </c>
      <c r="D80" s="51">
        <f>IF($B80="","",IFERROR(INDEX(Lists!$C$4:$C$153,MATCH($B80,Lists!$A$4:$A$153,0)),"Spending"))</f>
        <v/>
      </c>
      <c r="E80" s="50" t="n"/>
      <c r="F80" s="52" t="n"/>
      <c r="G80" s="50" t="n"/>
      <c r="H80" s="50" t="n"/>
      <c r="I80" s="50" t="n"/>
    </row>
    <row r="81" ht="15" customHeight="1" s="36">
      <c r="A81" s="49" t="n"/>
      <c r="B81" s="50" t="n"/>
      <c r="C81" s="51">
        <f>IF($B81="","",IFERROR(INDEX(Lists!$B$4:$B$153,MATCH($B81,Lists!$A$4:$A$153,0)),"Other / Unsorted"))</f>
        <v/>
      </c>
      <c r="D81" s="51">
        <f>IF($B81="","",IFERROR(INDEX(Lists!$C$4:$C$153,MATCH($B81,Lists!$A$4:$A$153,0)),"Spending"))</f>
        <v/>
      </c>
      <c r="E81" s="50" t="n"/>
      <c r="F81" s="52" t="n"/>
      <c r="G81" s="50" t="n"/>
      <c r="H81" s="50" t="n"/>
      <c r="I81" s="50" t="n"/>
    </row>
    <row r="82" ht="15" customHeight="1" s="36">
      <c r="A82" s="49" t="n"/>
      <c r="B82" s="50" t="n"/>
      <c r="C82" s="51">
        <f>IF($B82="","",IFERROR(INDEX(Lists!$B$4:$B$153,MATCH($B82,Lists!$A$4:$A$153,0)),"Other / Unsorted"))</f>
        <v/>
      </c>
      <c r="D82" s="51">
        <f>IF($B82="","",IFERROR(INDEX(Lists!$C$4:$C$153,MATCH($B82,Lists!$A$4:$A$153,0)),"Spending"))</f>
        <v/>
      </c>
      <c r="E82" s="50" t="n"/>
      <c r="F82" s="52" t="n"/>
      <c r="G82" s="50" t="n"/>
      <c r="H82" s="50" t="n"/>
      <c r="I82" s="50" t="n"/>
    </row>
    <row r="83" ht="15" customHeight="1" s="36">
      <c r="A83" s="49" t="n"/>
      <c r="B83" s="50" t="n"/>
      <c r="C83" s="51">
        <f>IF($B83="","",IFERROR(INDEX(Lists!$B$4:$B$153,MATCH($B83,Lists!$A$4:$A$153,0)),"Other / Unsorted"))</f>
        <v/>
      </c>
      <c r="D83" s="51">
        <f>IF($B83="","",IFERROR(INDEX(Lists!$C$4:$C$153,MATCH($B83,Lists!$A$4:$A$153,0)),"Spending"))</f>
        <v/>
      </c>
      <c r="E83" s="50" t="n"/>
      <c r="F83" s="52" t="n"/>
      <c r="G83" s="50" t="n"/>
      <c r="H83" s="50" t="n"/>
      <c r="I83" s="50" t="n"/>
    </row>
    <row r="84" ht="15" customHeight="1" s="36">
      <c r="A84" s="49" t="n"/>
      <c r="B84" s="50" t="n"/>
      <c r="C84" s="51">
        <f>IF($B84="","",IFERROR(INDEX(Lists!$B$4:$B$153,MATCH($B84,Lists!$A$4:$A$153,0)),"Other / Unsorted"))</f>
        <v/>
      </c>
      <c r="D84" s="51">
        <f>IF($B84="","",IFERROR(INDEX(Lists!$C$4:$C$153,MATCH($B84,Lists!$A$4:$A$153,0)),"Spending"))</f>
        <v/>
      </c>
      <c r="E84" s="50" t="n"/>
      <c r="F84" s="52" t="n"/>
      <c r="G84" s="50" t="n"/>
      <c r="H84" s="50" t="n"/>
      <c r="I84" s="50" t="n"/>
    </row>
    <row r="85" ht="15" customHeight="1" s="36">
      <c r="A85" s="49" t="n"/>
      <c r="B85" s="50" t="n"/>
      <c r="C85" s="51">
        <f>IF($B85="","",IFERROR(INDEX(Lists!$B$4:$B$153,MATCH($B85,Lists!$A$4:$A$153,0)),"Other / Unsorted"))</f>
        <v/>
      </c>
      <c r="D85" s="51">
        <f>IF($B85="","",IFERROR(INDEX(Lists!$C$4:$C$153,MATCH($B85,Lists!$A$4:$A$153,0)),"Spending"))</f>
        <v/>
      </c>
      <c r="E85" s="50" t="n"/>
      <c r="F85" s="52" t="n"/>
      <c r="G85" s="50" t="n"/>
      <c r="H85" s="50" t="n"/>
      <c r="I85" s="50" t="n"/>
    </row>
    <row r="86" ht="15" customHeight="1" s="36">
      <c r="A86" s="49" t="n"/>
      <c r="B86" s="50" t="n"/>
      <c r="C86" s="51">
        <f>IF($B86="","",IFERROR(INDEX(Lists!$B$4:$B$153,MATCH($B86,Lists!$A$4:$A$153,0)),"Other / Unsorted"))</f>
        <v/>
      </c>
      <c r="D86" s="51">
        <f>IF($B86="","",IFERROR(INDEX(Lists!$C$4:$C$153,MATCH($B86,Lists!$A$4:$A$153,0)),"Spending"))</f>
        <v/>
      </c>
      <c r="E86" s="50" t="n"/>
      <c r="F86" s="52" t="n"/>
      <c r="G86" s="50" t="n"/>
      <c r="H86" s="50" t="n"/>
      <c r="I86" s="50" t="n"/>
    </row>
    <row r="87" ht="15" customHeight="1" s="36">
      <c r="A87" s="49" t="n"/>
      <c r="B87" s="50" t="n"/>
      <c r="C87" s="51">
        <f>IF($B87="","",IFERROR(INDEX(Lists!$B$4:$B$153,MATCH($B87,Lists!$A$4:$A$153,0)),"Other / Unsorted"))</f>
        <v/>
      </c>
      <c r="D87" s="51">
        <f>IF($B87="","",IFERROR(INDEX(Lists!$C$4:$C$153,MATCH($B87,Lists!$A$4:$A$153,0)),"Spending"))</f>
        <v/>
      </c>
      <c r="E87" s="50" t="n"/>
      <c r="F87" s="52" t="n"/>
      <c r="G87" s="50" t="n"/>
      <c r="H87" s="50" t="n"/>
      <c r="I87" s="50" t="n"/>
    </row>
    <row r="88" ht="15" customHeight="1" s="36">
      <c r="A88" s="49" t="n"/>
      <c r="B88" s="50" t="n"/>
      <c r="C88" s="51">
        <f>IF($B88="","",IFERROR(INDEX(Lists!$B$4:$B$153,MATCH($B88,Lists!$A$4:$A$153,0)),"Other / Unsorted"))</f>
        <v/>
      </c>
      <c r="D88" s="51">
        <f>IF($B88="","",IFERROR(INDEX(Lists!$C$4:$C$153,MATCH($B88,Lists!$A$4:$A$153,0)),"Spending"))</f>
        <v/>
      </c>
      <c r="E88" s="50" t="n"/>
      <c r="F88" s="52" t="n"/>
      <c r="G88" s="50" t="n"/>
      <c r="H88" s="50" t="n"/>
      <c r="I88" s="50" t="n"/>
    </row>
    <row r="89" ht="15" customHeight="1" s="36">
      <c r="A89" s="49" t="n"/>
      <c r="B89" s="50" t="n"/>
      <c r="C89" s="51">
        <f>IF($B89="","",IFERROR(INDEX(Lists!$B$4:$B$153,MATCH($B89,Lists!$A$4:$A$153,0)),"Other / Unsorted"))</f>
        <v/>
      </c>
      <c r="D89" s="51">
        <f>IF($B89="","",IFERROR(INDEX(Lists!$C$4:$C$153,MATCH($B89,Lists!$A$4:$A$153,0)),"Spending"))</f>
        <v/>
      </c>
      <c r="E89" s="50" t="n"/>
      <c r="F89" s="52" t="n"/>
      <c r="G89" s="50" t="n"/>
      <c r="H89" s="50" t="n"/>
      <c r="I89" s="50" t="n"/>
    </row>
    <row r="90" ht="15" customHeight="1" s="36">
      <c r="A90" s="49" t="n"/>
      <c r="B90" s="50" t="n"/>
      <c r="C90" s="51">
        <f>IF($B90="","",IFERROR(INDEX(Lists!$B$4:$B$153,MATCH($B90,Lists!$A$4:$A$153,0)),"Other / Unsorted"))</f>
        <v/>
      </c>
      <c r="D90" s="51">
        <f>IF($B90="","",IFERROR(INDEX(Lists!$C$4:$C$153,MATCH($B90,Lists!$A$4:$A$153,0)),"Spending"))</f>
        <v/>
      </c>
      <c r="E90" s="50" t="n"/>
      <c r="F90" s="52" t="n"/>
      <c r="G90" s="50" t="n"/>
      <c r="H90" s="50" t="n"/>
      <c r="I90" s="50" t="n"/>
    </row>
    <row r="91" ht="15" customHeight="1" s="36">
      <c r="A91" s="49" t="n"/>
      <c r="B91" s="50" t="n"/>
      <c r="C91" s="51">
        <f>IF($B91="","",IFERROR(INDEX(Lists!$B$4:$B$153,MATCH($B91,Lists!$A$4:$A$153,0)),"Other / Unsorted"))</f>
        <v/>
      </c>
      <c r="D91" s="51">
        <f>IF($B91="","",IFERROR(INDEX(Lists!$C$4:$C$153,MATCH($B91,Lists!$A$4:$A$153,0)),"Spending"))</f>
        <v/>
      </c>
      <c r="E91" s="50" t="n"/>
      <c r="F91" s="52" t="n"/>
      <c r="G91" s="50" t="n"/>
      <c r="H91" s="50" t="n"/>
      <c r="I91" s="50" t="n"/>
    </row>
    <row r="92" ht="15" customHeight="1" s="36">
      <c r="A92" s="49" t="n"/>
      <c r="B92" s="50" t="n"/>
      <c r="C92" s="51">
        <f>IF($B92="","",IFERROR(INDEX(Lists!$B$4:$B$153,MATCH($B92,Lists!$A$4:$A$153,0)),"Other / Unsorted"))</f>
        <v/>
      </c>
      <c r="D92" s="51">
        <f>IF($B92="","",IFERROR(INDEX(Lists!$C$4:$C$153,MATCH($B92,Lists!$A$4:$A$153,0)),"Spending"))</f>
        <v/>
      </c>
      <c r="E92" s="50" t="n"/>
      <c r="F92" s="52" t="n"/>
      <c r="G92" s="50" t="n"/>
      <c r="H92" s="50" t="n"/>
      <c r="I92" s="50" t="n"/>
    </row>
    <row r="93" ht="15" customHeight="1" s="36">
      <c r="A93" s="49" t="n"/>
      <c r="B93" s="50" t="n"/>
      <c r="C93" s="51">
        <f>IF($B93="","",IFERROR(INDEX(Lists!$B$4:$B$153,MATCH($B93,Lists!$A$4:$A$153,0)),"Other / Unsorted"))</f>
        <v/>
      </c>
      <c r="D93" s="51">
        <f>IF($B93="","",IFERROR(INDEX(Lists!$C$4:$C$153,MATCH($B93,Lists!$A$4:$A$153,0)),"Spending"))</f>
        <v/>
      </c>
      <c r="E93" s="50" t="n"/>
      <c r="F93" s="52" t="n"/>
      <c r="G93" s="50" t="n"/>
      <c r="H93" s="50" t="n"/>
      <c r="I93" s="50" t="n"/>
    </row>
    <row r="94" ht="15" customHeight="1" s="36">
      <c r="A94" s="49" t="n"/>
      <c r="B94" s="50" t="n"/>
      <c r="C94" s="51">
        <f>IF($B94="","",IFERROR(INDEX(Lists!$B$4:$B$153,MATCH($B94,Lists!$A$4:$A$153,0)),"Other / Unsorted"))</f>
        <v/>
      </c>
      <c r="D94" s="51">
        <f>IF($B94="","",IFERROR(INDEX(Lists!$C$4:$C$153,MATCH($B94,Lists!$A$4:$A$153,0)),"Spending"))</f>
        <v/>
      </c>
      <c r="E94" s="50" t="n"/>
      <c r="F94" s="52" t="n"/>
      <c r="G94" s="50" t="n"/>
      <c r="H94" s="50" t="n"/>
      <c r="I94" s="50" t="n"/>
    </row>
    <row r="95" ht="15" customHeight="1" s="36">
      <c r="A95" s="49" t="n"/>
      <c r="B95" s="50" t="n"/>
      <c r="C95" s="51">
        <f>IF($B95="","",IFERROR(INDEX(Lists!$B$4:$B$153,MATCH($B95,Lists!$A$4:$A$153,0)),"Other / Unsorted"))</f>
        <v/>
      </c>
      <c r="D95" s="51">
        <f>IF($B95="","",IFERROR(INDEX(Lists!$C$4:$C$153,MATCH($B95,Lists!$A$4:$A$153,0)),"Spending"))</f>
        <v/>
      </c>
      <c r="E95" s="50" t="n"/>
      <c r="F95" s="52" t="n"/>
      <c r="G95" s="50" t="n"/>
      <c r="H95" s="50" t="n"/>
      <c r="I95" s="50" t="n"/>
    </row>
    <row r="96" ht="15" customHeight="1" s="36">
      <c r="A96" s="49" t="n"/>
      <c r="B96" s="50" t="n"/>
      <c r="C96" s="51">
        <f>IF($B96="","",IFERROR(INDEX(Lists!$B$4:$B$153,MATCH($B96,Lists!$A$4:$A$153,0)),"Other / Unsorted"))</f>
        <v/>
      </c>
      <c r="D96" s="51">
        <f>IF($B96="","",IFERROR(INDEX(Lists!$C$4:$C$153,MATCH($B96,Lists!$A$4:$A$153,0)),"Spending"))</f>
        <v/>
      </c>
      <c r="E96" s="50" t="n"/>
      <c r="F96" s="52" t="n"/>
      <c r="G96" s="50" t="n"/>
      <c r="H96" s="50" t="n"/>
      <c r="I96" s="50" t="n"/>
    </row>
    <row r="97" ht="15" customHeight="1" s="36">
      <c r="A97" s="49" t="n"/>
      <c r="B97" s="50" t="n"/>
      <c r="C97" s="51">
        <f>IF($B97="","",IFERROR(INDEX(Lists!$B$4:$B$153,MATCH($B97,Lists!$A$4:$A$153,0)),"Other / Unsorted"))</f>
        <v/>
      </c>
      <c r="D97" s="51">
        <f>IF($B97="","",IFERROR(INDEX(Lists!$C$4:$C$153,MATCH($B97,Lists!$A$4:$A$153,0)),"Spending"))</f>
        <v/>
      </c>
      <c r="E97" s="50" t="n"/>
      <c r="F97" s="52" t="n"/>
      <c r="G97" s="50" t="n"/>
      <c r="H97" s="50" t="n"/>
      <c r="I97" s="50" t="n"/>
    </row>
    <row r="98" ht="15" customHeight="1" s="36">
      <c r="A98" s="49" t="n"/>
      <c r="B98" s="50" t="n"/>
      <c r="C98" s="51">
        <f>IF($B98="","",IFERROR(INDEX(Lists!$B$4:$B$153,MATCH($B98,Lists!$A$4:$A$153,0)),"Other / Unsorted"))</f>
        <v/>
      </c>
      <c r="D98" s="51">
        <f>IF($B98="","",IFERROR(INDEX(Lists!$C$4:$C$153,MATCH($B98,Lists!$A$4:$A$153,0)),"Spending"))</f>
        <v/>
      </c>
      <c r="E98" s="50" t="n"/>
      <c r="F98" s="52" t="n"/>
      <c r="G98" s="50" t="n"/>
      <c r="H98" s="50" t="n"/>
      <c r="I98" s="50" t="n"/>
    </row>
    <row r="99" ht="15" customHeight="1" s="36">
      <c r="A99" s="49" t="n"/>
      <c r="B99" s="50" t="n"/>
      <c r="C99" s="51">
        <f>IF($B99="","",IFERROR(INDEX(Lists!$B$4:$B$153,MATCH($B99,Lists!$A$4:$A$153,0)),"Other / Unsorted"))</f>
        <v/>
      </c>
      <c r="D99" s="51">
        <f>IF($B99="","",IFERROR(INDEX(Lists!$C$4:$C$153,MATCH($B99,Lists!$A$4:$A$153,0)),"Spending"))</f>
        <v/>
      </c>
      <c r="E99" s="50" t="n"/>
      <c r="F99" s="52" t="n"/>
      <c r="G99" s="50" t="n"/>
      <c r="H99" s="50" t="n"/>
      <c r="I99" s="50" t="n"/>
    </row>
    <row r="100" ht="15" customHeight="1" s="36">
      <c r="A100" s="49" t="n"/>
      <c r="B100" s="50" t="n"/>
      <c r="C100" s="51">
        <f>IF($B100="","",IFERROR(INDEX(Lists!$B$4:$B$153,MATCH($B100,Lists!$A$4:$A$153,0)),"Other / Unsorted"))</f>
        <v/>
      </c>
      <c r="D100" s="51">
        <f>IF($B100="","",IFERROR(INDEX(Lists!$C$4:$C$153,MATCH($B100,Lists!$A$4:$A$153,0)),"Spending"))</f>
        <v/>
      </c>
      <c r="E100" s="50" t="n"/>
      <c r="F100" s="52" t="n"/>
      <c r="G100" s="50" t="n"/>
      <c r="H100" s="50" t="n"/>
      <c r="I100" s="50" t="n"/>
    </row>
    <row r="101" ht="15" customHeight="1" s="36">
      <c r="A101" s="49" t="n"/>
      <c r="B101" s="50" t="n"/>
      <c r="C101" s="51">
        <f>IF($B101="","",IFERROR(INDEX(Lists!$B$4:$B$153,MATCH($B101,Lists!$A$4:$A$153,0)),"Other / Unsorted"))</f>
        <v/>
      </c>
      <c r="D101" s="51">
        <f>IF($B101="","",IFERROR(INDEX(Lists!$C$4:$C$153,MATCH($B101,Lists!$A$4:$A$153,0)),"Spending"))</f>
        <v/>
      </c>
      <c r="E101" s="50" t="n"/>
      <c r="F101" s="52" t="n"/>
      <c r="G101" s="50" t="n"/>
      <c r="H101" s="50" t="n"/>
      <c r="I101" s="50" t="n"/>
    </row>
    <row r="102" ht="15" customHeight="1" s="36">
      <c r="A102" s="49" t="n"/>
      <c r="B102" s="50" t="n"/>
      <c r="C102" s="51">
        <f>IF($B102="","",IFERROR(INDEX(Lists!$B$4:$B$153,MATCH($B102,Lists!$A$4:$A$153,0)),"Other / Unsorted"))</f>
        <v/>
      </c>
      <c r="D102" s="51">
        <f>IF($B102="","",IFERROR(INDEX(Lists!$C$4:$C$153,MATCH($B102,Lists!$A$4:$A$153,0)),"Spending"))</f>
        <v/>
      </c>
      <c r="E102" s="50" t="n"/>
      <c r="F102" s="52" t="n"/>
      <c r="G102" s="50" t="n"/>
      <c r="H102" s="50" t="n"/>
      <c r="I102" s="50" t="n"/>
    </row>
    <row r="103" ht="15" customHeight="1" s="36">
      <c r="A103" s="49" t="n"/>
      <c r="B103" s="50" t="n"/>
      <c r="C103" s="51">
        <f>IF($B103="","",IFERROR(INDEX(Lists!$B$4:$B$153,MATCH($B103,Lists!$A$4:$A$153,0)),"Other / Unsorted"))</f>
        <v/>
      </c>
      <c r="D103" s="51">
        <f>IF($B103="","",IFERROR(INDEX(Lists!$C$4:$C$153,MATCH($B103,Lists!$A$4:$A$153,0)),"Spending"))</f>
        <v/>
      </c>
      <c r="E103" s="50" t="n"/>
      <c r="F103" s="52" t="n"/>
      <c r="G103" s="50" t="n"/>
      <c r="H103" s="50" t="n"/>
      <c r="I103" s="50" t="n"/>
    </row>
    <row r="104" ht="15" customHeight="1" s="36">
      <c r="A104" s="49" t="n"/>
      <c r="B104" s="50" t="n"/>
      <c r="C104" s="51">
        <f>IF($B104="","",IFERROR(INDEX(Lists!$B$4:$B$153,MATCH($B104,Lists!$A$4:$A$153,0)),"Other / Unsorted"))</f>
        <v/>
      </c>
      <c r="D104" s="51">
        <f>IF($B104="","",IFERROR(INDEX(Lists!$C$4:$C$153,MATCH($B104,Lists!$A$4:$A$153,0)),"Spending"))</f>
        <v/>
      </c>
      <c r="E104" s="50" t="n"/>
      <c r="F104" s="52" t="n"/>
      <c r="G104" s="50" t="n"/>
      <c r="H104" s="50" t="n"/>
      <c r="I104" s="50" t="n"/>
    </row>
    <row r="105" ht="15" customHeight="1" s="36">
      <c r="A105" s="49" t="n"/>
      <c r="B105" s="50" t="n"/>
      <c r="C105" s="51">
        <f>IF($B105="","",IFERROR(INDEX(Lists!$B$4:$B$153,MATCH($B105,Lists!$A$4:$A$153,0)),"Other / Unsorted"))</f>
        <v/>
      </c>
      <c r="D105" s="51">
        <f>IF($B105="","",IFERROR(INDEX(Lists!$C$4:$C$153,MATCH($B105,Lists!$A$4:$A$153,0)),"Spending"))</f>
        <v/>
      </c>
      <c r="E105" s="50" t="n"/>
      <c r="F105" s="52" t="n"/>
      <c r="G105" s="50" t="n"/>
      <c r="H105" s="50" t="n"/>
      <c r="I105" s="50" t="n"/>
    </row>
    <row r="106" ht="15" customHeight="1" s="36">
      <c r="A106" s="49" t="n"/>
      <c r="B106" s="50" t="n"/>
      <c r="C106" s="51">
        <f>IF($B106="","",IFERROR(INDEX(Lists!$B$4:$B$153,MATCH($B106,Lists!$A$4:$A$153,0)),"Other / Unsorted"))</f>
        <v/>
      </c>
      <c r="D106" s="51">
        <f>IF($B106="","",IFERROR(INDEX(Lists!$C$4:$C$153,MATCH($B106,Lists!$A$4:$A$153,0)),"Spending"))</f>
        <v/>
      </c>
      <c r="E106" s="50" t="n"/>
      <c r="F106" s="52" t="n"/>
      <c r="G106" s="50" t="n"/>
      <c r="H106" s="50" t="n"/>
      <c r="I106" s="50" t="n"/>
    </row>
    <row r="107" ht="15" customHeight="1" s="36">
      <c r="A107" s="49" t="n"/>
      <c r="B107" s="50" t="n"/>
      <c r="C107" s="51">
        <f>IF($B107="","",IFERROR(INDEX(Lists!$B$4:$B$153,MATCH($B107,Lists!$A$4:$A$153,0)),"Other / Unsorted"))</f>
        <v/>
      </c>
      <c r="D107" s="51">
        <f>IF($B107="","",IFERROR(INDEX(Lists!$C$4:$C$153,MATCH($B107,Lists!$A$4:$A$153,0)),"Spending"))</f>
        <v/>
      </c>
      <c r="E107" s="50" t="n"/>
      <c r="F107" s="52" t="n"/>
      <c r="G107" s="50" t="n"/>
      <c r="H107" s="50" t="n"/>
      <c r="I107" s="50" t="n"/>
    </row>
    <row r="108" ht="15" customHeight="1" s="36">
      <c r="A108" s="49" t="n"/>
      <c r="B108" s="50" t="n"/>
      <c r="C108" s="51">
        <f>IF($B108="","",IFERROR(INDEX(Lists!$B$4:$B$153,MATCH($B108,Lists!$A$4:$A$153,0)),"Other / Unsorted"))</f>
        <v/>
      </c>
      <c r="D108" s="51">
        <f>IF($B108="","",IFERROR(INDEX(Lists!$C$4:$C$153,MATCH($B108,Lists!$A$4:$A$153,0)),"Spending"))</f>
        <v/>
      </c>
      <c r="E108" s="50" t="n"/>
      <c r="F108" s="52" t="n"/>
      <c r="G108" s="50" t="n"/>
      <c r="H108" s="50" t="n"/>
      <c r="I108" s="50" t="n"/>
    </row>
    <row r="109" ht="15" customHeight="1" s="36">
      <c r="A109" s="49" t="n"/>
      <c r="B109" s="50" t="n"/>
      <c r="C109" s="51">
        <f>IF($B109="","",IFERROR(INDEX(Lists!$B$4:$B$153,MATCH($B109,Lists!$A$4:$A$153,0)),"Other / Unsorted"))</f>
        <v/>
      </c>
      <c r="D109" s="51">
        <f>IF($B109="","",IFERROR(INDEX(Lists!$C$4:$C$153,MATCH($B109,Lists!$A$4:$A$153,0)),"Spending"))</f>
        <v/>
      </c>
      <c r="E109" s="50" t="n"/>
      <c r="F109" s="52" t="n"/>
      <c r="G109" s="50" t="n"/>
      <c r="H109" s="50" t="n"/>
      <c r="I109" s="50" t="n"/>
    </row>
    <row r="110" ht="15" customHeight="1" s="36">
      <c r="A110" s="49" t="n"/>
      <c r="B110" s="50" t="n"/>
      <c r="C110" s="51">
        <f>IF($B110="","",IFERROR(INDEX(Lists!$B$4:$B$153,MATCH($B110,Lists!$A$4:$A$153,0)),"Other / Unsorted"))</f>
        <v/>
      </c>
      <c r="D110" s="51">
        <f>IF($B110="","",IFERROR(INDEX(Lists!$C$4:$C$153,MATCH($B110,Lists!$A$4:$A$153,0)),"Spending"))</f>
        <v/>
      </c>
      <c r="E110" s="50" t="n"/>
      <c r="F110" s="52" t="n"/>
      <c r="G110" s="50" t="n"/>
      <c r="H110" s="50" t="n"/>
      <c r="I110" s="50" t="n"/>
    </row>
    <row r="111" ht="15" customHeight="1" s="36">
      <c r="A111" s="49" t="n"/>
      <c r="B111" s="50" t="n"/>
      <c r="C111" s="51">
        <f>IF($B111="","",IFERROR(INDEX(Lists!$B$4:$B$153,MATCH($B111,Lists!$A$4:$A$153,0)),"Other / Unsorted"))</f>
        <v/>
      </c>
      <c r="D111" s="51">
        <f>IF($B111="","",IFERROR(INDEX(Lists!$C$4:$C$153,MATCH($B111,Lists!$A$4:$A$153,0)),"Spending"))</f>
        <v/>
      </c>
      <c r="E111" s="50" t="n"/>
      <c r="F111" s="52" t="n"/>
      <c r="G111" s="50" t="n"/>
      <c r="H111" s="50" t="n"/>
      <c r="I111" s="50" t="n"/>
    </row>
    <row r="112" ht="15" customHeight="1" s="36">
      <c r="A112" s="49" t="n"/>
      <c r="B112" s="50" t="n"/>
      <c r="C112" s="51">
        <f>IF($B112="","",IFERROR(INDEX(Lists!$B$4:$B$153,MATCH($B112,Lists!$A$4:$A$153,0)),"Other / Unsorted"))</f>
        <v/>
      </c>
      <c r="D112" s="51">
        <f>IF($B112="","",IFERROR(INDEX(Lists!$C$4:$C$153,MATCH($B112,Lists!$A$4:$A$153,0)),"Spending"))</f>
        <v/>
      </c>
      <c r="E112" s="50" t="n"/>
      <c r="F112" s="52" t="n"/>
      <c r="G112" s="50" t="n"/>
      <c r="H112" s="50" t="n"/>
      <c r="I112" s="50" t="n"/>
    </row>
    <row r="113" ht="15" customHeight="1" s="36">
      <c r="A113" s="49" t="n"/>
      <c r="B113" s="50" t="n"/>
      <c r="C113" s="51">
        <f>IF($B113="","",IFERROR(INDEX(Lists!$B$4:$B$153,MATCH($B113,Lists!$A$4:$A$153,0)),"Other / Unsorted"))</f>
        <v/>
      </c>
      <c r="D113" s="51">
        <f>IF($B113="","",IFERROR(INDEX(Lists!$C$4:$C$153,MATCH($B113,Lists!$A$4:$A$153,0)),"Spending"))</f>
        <v/>
      </c>
      <c r="E113" s="50" t="n"/>
      <c r="F113" s="52" t="n"/>
      <c r="G113" s="50" t="n"/>
      <c r="H113" s="50" t="n"/>
      <c r="I113" s="50" t="n"/>
    </row>
    <row r="114" ht="15" customHeight="1" s="36">
      <c r="A114" s="49" t="n"/>
      <c r="B114" s="50" t="n"/>
      <c r="C114" s="51">
        <f>IF($B114="","",IFERROR(INDEX(Lists!$B$4:$B$153,MATCH($B114,Lists!$A$4:$A$153,0)),"Other / Unsorted"))</f>
        <v/>
      </c>
      <c r="D114" s="51">
        <f>IF($B114="","",IFERROR(INDEX(Lists!$C$4:$C$153,MATCH($B114,Lists!$A$4:$A$153,0)),"Spending"))</f>
        <v/>
      </c>
      <c r="E114" s="50" t="n"/>
      <c r="F114" s="52" t="n"/>
      <c r="G114" s="50" t="n"/>
      <c r="H114" s="50" t="n"/>
      <c r="I114" s="50" t="n"/>
    </row>
    <row r="115" ht="15" customHeight="1" s="36">
      <c r="A115" s="49" t="n"/>
      <c r="B115" s="50" t="n"/>
      <c r="C115" s="51">
        <f>IF($B115="","",IFERROR(INDEX(Lists!$B$4:$B$153,MATCH($B115,Lists!$A$4:$A$153,0)),"Other / Unsorted"))</f>
        <v/>
      </c>
      <c r="D115" s="51">
        <f>IF($B115="","",IFERROR(INDEX(Lists!$C$4:$C$153,MATCH($B115,Lists!$A$4:$A$153,0)),"Spending"))</f>
        <v/>
      </c>
      <c r="E115" s="50" t="n"/>
      <c r="F115" s="52" t="n"/>
      <c r="G115" s="50" t="n"/>
      <c r="H115" s="50" t="n"/>
      <c r="I115" s="50" t="n"/>
    </row>
    <row r="116" ht="15" customHeight="1" s="36">
      <c r="A116" s="49" t="n"/>
      <c r="B116" s="50" t="n"/>
      <c r="C116" s="51">
        <f>IF($B116="","",IFERROR(INDEX(Lists!$B$4:$B$153,MATCH($B116,Lists!$A$4:$A$153,0)),"Other / Unsorted"))</f>
        <v/>
      </c>
      <c r="D116" s="51">
        <f>IF($B116="","",IFERROR(INDEX(Lists!$C$4:$C$153,MATCH($B116,Lists!$A$4:$A$153,0)),"Spending"))</f>
        <v/>
      </c>
      <c r="E116" s="50" t="n"/>
      <c r="F116" s="52" t="n"/>
      <c r="G116" s="50" t="n"/>
      <c r="H116" s="50" t="n"/>
      <c r="I116" s="50" t="n"/>
    </row>
    <row r="117" ht="15" customHeight="1" s="36">
      <c r="A117" s="49" t="n"/>
      <c r="B117" s="50" t="n"/>
      <c r="C117" s="51">
        <f>IF($B117="","",IFERROR(INDEX(Lists!$B$4:$B$153,MATCH($B117,Lists!$A$4:$A$153,0)),"Other / Unsorted"))</f>
        <v/>
      </c>
      <c r="D117" s="51">
        <f>IF($B117="","",IFERROR(INDEX(Lists!$C$4:$C$153,MATCH($B117,Lists!$A$4:$A$153,0)),"Spending"))</f>
        <v/>
      </c>
      <c r="E117" s="50" t="n"/>
      <c r="F117" s="52" t="n"/>
      <c r="G117" s="50" t="n"/>
      <c r="H117" s="50" t="n"/>
      <c r="I117" s="50" t="n"/>
    </row>
    <row r="118" ht="15" customHeight="1" s="36">
      <c r="A118" s="49" t="n"/>
      <c r="B118" s="50" t="n"/>
      <c r="C118" s="51">
        <f>IF($B118="","",IFERROR(INDEX(Lists!$B$4:$B$153,MATCH($B118,Lists!$A$4:$A$153,0)),"Other / Unsorted"))</f>
        <v/>
      </c>
      <c r="D118" s="51">
        <f>IF($B118="","",IFERROR(INDEX(Lists!$C$4:$C$153,MATCH($B118,Lists!$A$4:$A$153,0)),"Spending"))</f>
        <v/>
      </c>
      <c r="E118" s="50" t="n"/>
      <c r="F118" s="52" t="n"/>
      <c r="G118" s="50" t="n"/>
      <c r="H118" s="50" t="n"/>
      <c r="I118" s="50" t="n"/>
    </row>
    <row r="119" ht="15" customHeight="1" s="36">
      <c r="A119" s="49" t="n"/>
      <c r="B119" s="50" t="n"/>
      <c r="C119" s="51">
        <f>IF($B119="","",IFERROR(INDEX(Lists!$B$4:$B$153,MATCH($B119,Lists!$A$4:$A$153,0)),"Other / Unsorted"))</f>
        <v/>
      </c>
      <c r="D119" s="51">
        <f>IF($B119="","",IFERROR(INDEX(Lists!$C$4:$C$153,MATCH($B119,Lists!$A$4:$A$153,0)),"Spending"))</f>
        <v/>
      </c>
      <c r="E119" s="50" t="n"/>
      <c r="F119" s="52" t="n"/>
      <c r="G119" s="50" t="n"/>
      <c r="H119" s="50" t="n"/>
      <c r="I119" s="50" t="n"/>
    </row>
    <row r="120" ht="15" customHeight="1" s="36">
      <c r="A120" s="49" t="n"/>
      <c r="B120" s="50" t="n"/>
      <c r="C120" s="51">
        <f>IF($B120="","",IFERROR(INDEX(Lists!$B$4:$B$153,MATCH($B120,Lists!$A$4:$A$153,0)),"Other / Unsorted"))</f>
        <v/>
      </c>
      <c r="D120" s="51">
        <f>IF($B120="","",IFERROR(INDEX(Lists!$C$4:$C$153,MATCH($B120,Lists!$A$4:$A$153,0)),"Spending"))</f>
        <v/>
      </c>
      <c r="E120" s="50" t="n"/>
      <c r="F120" s="52" t="n"/>
      <c r="G120" s="50" t="n"/>
      <c r="H120" s="50" t="n"/>
      <c r="I120" s="50" t="n"/>
    </row>
    <row r="121" ht="15" customHeight="1" s="36">
      <c r="A121" s="49" t="n"/>
      <c r="B121" s="50" t="n"/>
      <c r="C121" s="51">
        <f>IF($B121="","",IFERROR(INDEX(Lists!$B$4:$B$153,MATCH($B121,Lists!$A$4:$A$153,0)),"Other / Unsorted"))</f>
        <v/>
      </c>
      <c r="D121" s="51">
        <f>IF($B121="","",IFERROR(INDEX(Lists!$C$4:$C$153,MATCH($B121,Lists!$A$4:$A$153,0)),"Spending"))</f>
        <v/>
      </c>
      <c r="E121" s="50" t="n"/>
      <c r="F121" s="52" t="n"/>
      <c r="G121" s="50" t="n"/>
      <c r="H121" s="50" t="n"/>
      <c r="I121" s="50" t="n"/>
    </row>
    <row r="122" ht="15" customHeight="1" s="36">
      <c r="A122" s="49" t="n"/>
      <c r="B122" s="50" t="n"/>
      <c r="C122" s="51">
        <f>IF($B122="","",IFERROR(INDEX(Lists!$B$4:$B$153,MATCH($B122,Lists!$A$4:$A$153,0)),"Other / Unsorted"))</f>
        <v/>
      </c>
      <c r="D122" s="51">
        <f>IF($B122="","",IFERROR(INDEX(Lists!$C$4:$C$153,MATCH($B122,Lists!$A$4:$A$153,0)),"Spending"))</f>
        <v/>
      </c>
      <c r="E122" s="50" t="n"/>
      <c r="F122" s="52" t="n"/>
      <c r="G122" s="50" t="n"/>
      <c r="H122" s="50" t="n"/>
      <c r="I122" s="50" t="n"/>
    </row>
    <row r="123" ht="15" customHeight="1" s="36">
      <c r="A123" s="49" t="n"/>
      <c r="B123" s="50" t="n"/>
      <c r="C123" s="51">
        <f>IF($B123="","",IFERROR(INDEX(Lists!$B$4:$B$153,MATCH($B123,Lists!$A$4:$A$153,0)),"Other / Unsorted"))</f>
        <v/>
      </c>
      <c r="D123" s="51">
        <f>IF($B123="","",IFERROR(INDEX(Lists!$C$4:$C$153,MATCH($B123,Lists!$A$4:$A$153,0)),"Spending"))</f>
        <v/>
      </c>
      <c r="E123" s="50" t="n"/>
      <c r="F123" s="52" t="n"/>
      <c r="G123" s="50" t="n"/>
      <c r="H123" s="50" t="n"/>
      <c r="I123" s="50" t="n"/>
    </row>
    <row r="124" ht="15" customHeight="1" s="36">
      <c r="A124" s="49" t="n"/>
      <c r="B124" s="50" t="n"/>
      <c r="C124" s="51">
        <f>IF($B124="","",IFERROR(INDEX(Lists!$B$4:$B$153,MATCH($B124,Lists!$A$4:$A$153,0)),"Other / Unsorted"))</f>
        <v/>
      </c>
      <c r="D124" s="51">
        <f>IF($B124="","",IFERROR(INDEX(Lists!$C$4:$C$153,MATCH($B124,Lists!$A$4:$A$153,0)),"Spending"))</f>
        <v/>
      </c>
      <c r="E124" s="50" t="n"/>
      <c r="F124" s="52" t="n"/>
      <c r="G124" s="50" t="n"/>
      <c r="H124" s="50" t="n"/>
      <c r="I124" s="50" t="n"/>
    </row>
    <row r="125" ht="15" customHeight="1" s="36">
      <c r="A125" s="49" t="n"/>
      <c r="B125" s="50" t="n"/>
      <c r="C125" s="51">
        <f>IF($B125="","",IFERROR(INDEX(Lists!$B$4:$B$153,MATCH($B125,Lists!$A$4:$A$153,0)),"Other / Unsorted"))</f>
        <v/>
      </c>
      <c r="D125" s="51">
        <f>IF($B125="","",IFERROR(INDEX(Lists!$C$4:$C$153,MATCH($B125,Lists!$A$4:$A$153,0)),"Spending"))</f>
        <v/>
      </c>
      <c r="E125" s="50" t="n"/>
      <c r="F125" s="52" t="n"/>
      <c r="G125" s="50" t="n"/>
      <c r="H125" s="50" t="n"/>
      <c r="I125" s="50" t="n"/>
    </row>
    <row r="126" ht="15" customHeight="1" s="36">
      <c r="A126" s="49" t="n"/>
      <c r="B126" s="50" t="n"/>
      <c r="C126" s="51">
        <f>IF($B126="","",IFERROR(INDEX(Lists!$B$4:$B$153,MATCH($B126,Lists!$A$4:$A$153,0)),"Other / Unsorted"))</f>
        <v/>
      </c>
      <c r="D126" s="51">
        <f>IF($B126="","",IFERROR(INDEX(Lists!$C$4:$C$153,MATCH($B126,Lists!$A$4:$A$153,0)),"Spending"))</f>
        <v/>
      </c>
      <c r="E126" s="50" t="n"/>
      <c r="F126" s="52" t="n"/>
      <c r="G126" s="50" t="n"/>
      <c r="H126" s="50" t="n"/>
      <c r="I126" s="50" t="n"/>
    </row>
    <row r="127" ht="15" customHeight="1" s="36">
      <c r="A127" s="49" t="n"/>
      <c r="B127" s="50" t="n"/>
      <c r="C127" s="51">
        <f>IF($B127="","",IFERROR(INDEX(Lists!$B$4:$B$153,MATCH($B127,Lists!$A$4:$A$153,0)),"Other / Unsorted"))</f>
        <v/>
      </c>
      <c r="D127" s="51">
        <f>IF($B127="","",IFERROR(INDEX(Lists!$C$4:$C$153,MATCH($B127,Lists!$A$4:$A$153,0)),"Spending"))</f>
        <v/>
      </c>
      <c r="E127" s="50" t="n"/>
      <c r="F127" s="52" t="n"/>
      <c r="G127" s="50" t="n"/>
      <c r="H127" s="50" t="n"/>
      <c r="I127" s="50" t="n"/>
    </row>
    <row r="128" ht="15" customHeight="1" s="36">
      <c r="A128" s="49" t="n"/>
      <c r="B128" s="50" t="n"/>
      <c r="C128" s="51">
        <f>IF($B128="","",IFERROR(INDEX(Lists!$B$4:$B$153,MATCH($B128,Lists!$A$4:$A$153,0)),"Other / Unsorted"))</f>
        <v/>
      </c>
      <c r="D128" s="51">
        <f>IF($B128="","",IFERROR(INDEX(Lists!$C$4:$C$153,MATCH($B128,Lists!$A$4:$A$153,0)),"Spending"))</f>
        <v/>
      </c>
      <c r="E128" s="50" t="n"/>
      <c r="F128" s="52" t="n"/>
      <c r="G128" s="50" t="n"/>
      <c r="H128" s="50" t="n"/>
      <c r="I128" s="50" t="n"/>
    </row>
    <row r="129" ht="15" customHeight="1" s="36">
      <c r="A129" s="49" t="n"/>
      <c r="B129" s="50" t="n"/>
      <c r="C129" s="51">
        <f>IF($B129="","",IFERROR(INDEX(Lists!$B$4:$B$153,MATCH($B129,Lists!$A$4:$A$153,0)),"Other / Unsorted"))</f>
        <v/>
      </c>
      <c r="D129" s="51">
        <f>IF($B129="","",IFERROR(INDEX(Lists!$C$4:$C$153,MATCH($B129,Lists!$A$4:$A$153,0)),"Spending"))</f>
        <v/>
      </c>
      <c r="E129" s="50" t="n"/>
      <c r="F129" s="52" t="n"/>
      <c r="G129" s="50" t="n"/>
      <c r="H129" s="50" t="n"/>
      <c r="I129" s="50" t="n"/>
    </row>
    <row r="130" ht="15" customHeight="1" s="36">
      <c r="A130" s="49" t="n"/>
      <c r="B130" s="50" t="n"/>
      <c r="C130" s="51">
        <f>IF($B130="","",IFERROR(INDEX(Lists!$B$4:$B$153,MATCH($B130,Lists!$A$4:$A$153,0)),"Other / Unsorted"))</f>
        <v/>
      </c>
      <c r="D130" s="51">
        <f>IF($B130="","",IFERROR(INDEX(Lists!$C$4:$C$153,MATCH($B130,Lists!$A$4:$A$153,0)),"Spending"))</f>
        <v/>
      </c>
      <c r="E130" s="50" t="n"/>
      <c r="F130" s="52" t="n"/>
      <c r="G130" s="50" t="n"/>
      <c r="H130" s="50" t="n"/>
      <c r="I130" s="50" t="n"/>
    </row>
    <row r="131" ht="15" customHeight="1" s="36">
      <c r="A131" s="49" t="n"/>
      <c r="B131" s="50" t="n"/>
      <c r="C131" s="51">
        <f>IF($B131="","",IFERROR(INDEX(Lists!$B$4:$B$153,MATCH($B131,Lists!$A$4:$A$153,0)),"Other / Unsorted"))</f>
        <v/>
      </c>
      <c r="D131" s="51">
        <f>IF($B131="","",IFERROR(INDEX(Lists!$C$4:$C$153,MATCH($B131,Lists!$A$4:$A$153,0)),"Spending"))</f>
        <v/>
      </c>
      <c r="E131" s="50" t="n"/>
      <c r="F131" s="52" t="n"/>
      <c r="G131" s="50" t="n"/>
      <c r="H131" s="50" t="n"/>
      <c r="I131" s="50" t="n"/>
    </row>
    <row r="132" ht="15" customHeight="1" s="36">
      <c r="A132" s="49" t="n"/>
      <c r="B132" s="50" t="n"/>
      <c r="C132" s="51">
        <f>IF($B132="","",IFERROR(INDEX(Lists!$B$4:$B$153,MATCH($B132,Lists!$A$4:$A$153,0)),"Other / Unsorted"))</f>
        <v/>
      </c>
      <c r="D132" s="51">
        <f>IF($B132="","",IFERROR(INDEX(Lists!$C$4:$C$153,MATCH($B132,Lists!$A$4:$A$153,0)),"Spending"))</f>
        <v/>
      </c>
      <c r="E132" s="50" t="n"/>
      <c r="F132" s="52" t="n"/>
      <c r="G132" s="50" t="n"/>
      <c r="H132" s="50" t="n"/>
      <c r="I132" s="50" t="n"/>
    </row>
    <row r="133" ht="15" customHeight="1" s="36">
      <c r="A133" s="49" t="n"/>
      <c r="B133" s="50" t="n"/>
      <c r="C133" s="51">
        <f>IF($B133="","",IFERROR(INDEX(Lists!$B$4:$B$153,MATCH($B133,Lists!$A$4:$A$153,0)),"Other / Unsorted"))</f>
        <v/>
      </c>
      <c r="D133" s="51">
        <f>IF($B133="","",IFERROR(INDEX(Lists!$C$4:$C$153,MATCH($B133,Lists!$A$4:$A$153,0)),"Spending"))</f>
        <v/>
      </c>
      <c r="E133" s="50" t="n"/>
      <c r="F133" s="52" t="n"/>
      <c r="G133" s="50" t="n"/>
      <c r="H133" s="50" t="n"/>
      <c r="I133" s="50" t="n"/>
    </row>
    <row r="134" ht="15" customHeight="1" s="36">
      <c r="A134" s="49" t="n"/>
      <c r="B134" s="50" t="n"/>
      <c r="C134" s="51">
        <f>IF($B134="","",IFERROR(INDEX(Lists!$B$4:$B$153,MATCH($B134,Lists!$A$4:$A$153,0)),"Other / Unsorted"))</f>
        <v/>
      </c>
      <c r="D134" s="51">
        <f>IF($B134="","",IFERROR(INDEX(Lists!$C$4:$C$153,MATCH($B134,Lists!$A$4:$A$153,0)),"Spending"))</f>
        <v/>
      </c>
      <c r="E134" s="50" t="n"/>
      <c r="F134" s="52" t="n"/>
      <c r="G134" s="50" t="n"/>
      <c r="H134" s="50" t="n"/>
      <c r="I134" s="50" t="n"/>
    </row>
    <row r="135" ht="15" customHeight="1" s="36">
      <c r="A135" s="49" t="n"/>
      <c r="B135" s="50" t="n"/>
      <c r="C135" s="51">
        <f>IF($B135="","",IFERROR(INDEX(Lists!$B$4:$B$153,MATCH($B135,Lists!$A$4:$A$153,0)),"Other / Unsorted"))</f>
        <v/>
      </c>
      <c r="D135" s="51">
        <f>IF($B135="","",IFERROR(INDEX(Lists!$C$4:$C$153,MATCH($B135,Lists!$A$4:$A$153,0)),"Spending"))</f>
        <v/>
      </c>
      <c r="E135" s="50" t="n"/>
      <c r="F135" s="52" t="n"/>
      <c r="G135" s="50" t="n"/>
      <c r="H135" s="50" t="n"/>
      <c r="I135" s="50" t="n"/>
    </row>
    <row r="136" ht="15" customHeight="1" s="36">
      <c r="A136" s="49" t="n"/>
      <c r="B136" s="50" t="n"/>
      <c r="C136" s="51">
        <f>IF($B136="","",IFERROR(INDEX(Lists!$B$4:$B$153,MATCH($B136,Lists!$A$4:$A$153,0)),"Other / Unsorted"))</f>
        <v/>
      </c>
      <c r="D136" s="51">
        <f>IF($B136="","",IFERROR(INDEX(Lists!$C$4:$C$153,MATCH($B136,Lists!$A$4:$A$153,0)),"Spending"))</f>
        <v/>
      </c>
      <c r="E136" s="50" t="n"/>
      <c r="F136" s="52" t="n"/>
      <c r="G136" s="50" t="n"/>
      <c r="H136" s="50" t="n"/>
      <c r="I136" s="50" t="n"/>
    </row>
    <row r="137" ht="15" customHeight="1" s="36">
      <c r="A137" s="49" t="n"/>
      <c r="B137" s="50" t="n"/>
      <c r="C137" s="51">
        <f>IF($B137="","",IFERROR(INDEX(Lists!$B$4:$B$153,MATCH($B137,Lists!$A$4:$A$153,0)),"Other / Unsorted"))</f>
        <v/>
      </c>
      <c r="D137" s="51">
        <f>IF($B137="","",IFERROR(INDEX(Lists!$C$4:$C$153,MATCH($B137,Lists!$A$4:$A$153,0)),"Spending"))</f>
        <v/>
      </c>
      <c r="E137" s="50" t="n"/>
      <c r="F137" s="52" t="n"/>
      <c r="G137" s="50" t="n"/>
      <c r="H137" s="50" t="n"/>
      <c r="I137" s="50" t="n"/>
    </row>
    <row r="138" ht="15" customHeight="1" s="36">
      <c r="A138" s="49" t="n"/>
      <c r="B138" s="50" t="n"/>
      <c r="C138" s="51">
        <f>IF($B138="","",IFERROR(INDEX(Lists!$B$4:$B$153,MATCH($B138,Lists!$A$4:$A$153,0)),"Other / Unsorted"))</f>
        <v/>
      </c>
      <c r="D138" s="51">
        <f>IF($B138="","",IFERROR(INDEX(Lists!$C$4:$C$153,MATCH($B138,Lists!$A$4:$A$153,0)),"Spending"))</f>
        <v/>
      </c>
      <c r="E138" s="50" t="n"/>
      <c r="F138" s="52" t="n"/>
      <c r="G138" s="50" t="n"/>
      <c r="H138" s="50" t="n"/>
      <c r="I138" s="50" t="n"/>
    </row>
    <row r="139" ht="15" customHeight="1" s="36">
      <c r="A139" s="49" t="n"/>
      <c r="B139" s="50" t="n"/>
      <c r="C139" s="51">
        <f>IF($B139="","",IFERROR(INDEX(Lists!$B$4:$B$153,MATCH($B139,Lists!$A$4:$A$153,0)),"Other / Unsorted"))</f>
        <v/>
      </c>
      <c r="D139" s="51">
        <f>IF($B139="","",IFERROR(INDEX(Lists!$C$4:$C$153,MATCH($B139,Lists!$A$4:$A$153,0)),"Spending"))</f>
        <v/>
      </c>
      <c r="E139" s="50" t="n"/>
      <c r="F139" s="52" t="n"/>
      <c r="G139" s="50" t="n"/>
      <c r="H139" s="50" t="n"/>
      <c r="I139" s="50" t="n"/>
    </row>
    <row r="140" ht="15" customHeight="1" s="36">
      <c r="A140" s="49" t="n"/>
      <c r="B140" s="50" t="n"/>
      <c r="C140" s="51">
        <f>IF($B140="","",IFERROR(INDEX(Lists!$B$4:$B$153,MATCH($B140,Lists!$A$4:$A$153,0)),"Other / Unsorted"))</f>
        <v/>
      </c>
      <c r="D140" s="51">
        <f>IF($B140="","",IFERROR(INDEX(Lists!$C$4:$C$153,MATCH($B140,Lists!$A$4:$A$153,0)),"Spending"))</f>
        <v/>
      </c>
      <c r="E140" s="50" t="n"/>
      <c r="F140" s="52" t="n"/>
      <c r="G140" s="50" t="n"/>
      <c r="H140" s="50" t="n"/>
      <c r="I140" s="50" t="n"/>
    </row>
    <row r="141" ht="15" customHeight="1" s="36">
      <c r="A141" s="49" t="n"/>
      <c r="B141" s="50" t="n"/>
      <c r="C141" s="51">
        <f>IF($B141="","",IFERROR(INDEX(Lists!$B$4:$B$153,MATCH($B141,Lists!$A$4:$A$153,0)),"Other / Unsorted"))</f>
        <v/>
      </c>
      <c r="D141" s="51">
        <f>IF($B141="","",IFERROR(INDEX(Lists!$C$4:$C$153,MATCH($B141,Lists!$A$4:$A$153,0)),"Spending"))</f>
        <v/>
      </c>
      <c r="E141" s="50" t="n"/>
      <c r="F141" s="52" t="n"/>
      <c r="G141" s="50" t="n"/>
      <c r="H141" s="50" t="n"/>
      <c r="I141" s="50" t="n"/>
    </row>
    <row r="142" ht="15" customHeight="1" s="36">
      <c r="A142" s="49" t="n"/>
      <c r="B142" s="50" t="n"/>
      <c r="C142" s="51">
        <f>IF($B142="","",IFERROR(INDEX(Lists!$B$4:$B$153,MATCH($B142,Lists!$A$4:$A$153,0)),"Other / Unsorted"))</f>
        <v/>
      </c>
      <c r="D142" s="51">
        <f>IF($B142="","",IFERROR(INDEX(Lists!$C$4:$C$153,MATCH($B142,Lists!$A$4:$A$153,0)),"Spending"))</f>
        <v/>
      </c>
      <c r="E142" s="50" t="n"/>
      <c r="F142" s="52" t="n"/>
      <c r="G142" s="50" t="n"/>
      <c r="H142" s="50" t="n"/>
      <c r="I142" s="50" t="n"/>
    </row>
    <row r="143" ht="15" customHeight="1" s="36">
      <c r="A143" s="49" t="n"/>
      <c r="B143" s="50" t="n"/>
      <c r="C143" s="51">
        <f>IF($B143="","",IFERROR(INDEX(Lists!$B$4:$B$153,MATCH($B143,Lists!$A$4:$A$153,0)),"Other / Unsorted"))</f>
        <v/>
      </c>
      <c r="D143" s="51">
        <f>IF($B143="","",IFERROR(INDEX(Lists!$C$4:$C$153,MATCH($B143,Lists!$A$4:$A$153,0)),"Spending"))</f>
        <v/>
      </c>
      <c r="E143" s="50" t="n"/>
      <c r="F143" s="52" t="n"/>
      <c r="G143" s="50" t="n"/>
      <c r="H143" s="50" t="n"/>
      <c r="I143" s="50" t="n"/>
    </row>
    <row r="144" ht="15" customHeight="1" s="36">
      <c r="A144" s="49" t="n"/>
      <c r="B144" s="50" t="n"/>
      <c r="C144" s="51">
        <f>IF($B144="","",IFERROR(INDEX(Lists!$B$4:$B$153,MATCH($B144,Lists!$A$4:$A$153,0)),"Other / Unsorted"))</f>
        <v/>
      </c>
      <c r="D144" s="51">
        <f>IF($B144="","",IFERROR(INDEX(Lists!$C$4:$C$153,MATCH($B144,Lists!$A$4:$A$153,0)),"Spending"))</f>
        <v/>
      </c>
      <c r="E144" s="50" t="n"/>
      <c r="F144" s="52" t="n"/>
      <c r="G144" s="50" t="n"/>
      <c r="H144" s="50" t="n"/>
      <c r="I144" s="50" t="n"/>
    </row>
    <row r="145" ht="15" customHeight="1" s="36">
      <c r="A145" s="49" t="n"/>
      <c r="B145" s="50" t="n"/>
      <c r="C145" s="51">
        <f>IF($B145="","",IFERROR(INDEX(Lists!$B$4:$B$153,MATCH($B145,Lists!$A$4:$A$153,0)),"Other / Unsorted"))</f>
        <v/>
      </c>
      <c r="D145" s="51">
        <f>IF($B145="","",IFERROR(INDEX(Lists!$C$4:$C$153,MATCH($B145,Lists!$A$4:$A$153,0)),"Spending"))</f>
        <v/>
      </c>
      <c r="E145" s="50" t="n"/>
      <c r="F145" s="52" t="n"/>
      <c r="G145" s="50" t="n"/>
      <c r="H145" s="50" t="n"/>
      <c r="I145" s="50" t="n"/>
    </row>
    <row r="146" ht="15" customHeight="1" s="36">
      <c r="A146" s="49" t="n"/>
      <c r="B146" s="50" t="n"/>
      <c r="C146" s="51">
        <f>IF($B146="","",IFERROR(INDEX(Lists!$B$4:$B$153,MATCH($B146,Lists!$A$4:$A$153,0)),"Other / Unsorted"))</f>
        <v/>
      </c>
      <c r="D146" s="51">
        <f>IF($B146="","",IFERROR(INDEX(Lists!$C$4:$C$153,MATCH($B146,Lists!$A$4:$A$153,0)),"Spending"))</f>
        <v/>
      </c>
      <c r="E146" s="50" t="n"/>
      <c r="F146" s="52" t="n"/>
      <c r="G146" s="50" t="n"/>
      <c r="H146" s="50" t="n"/>
      <c r="I146" s="50" t="n"/>
    </row>
    <row r="147" ht="15" customHeight="1" s="36">
      <c r="A147" s="49" t="n"/>
      <c r="B147" s="50" t="n"/>
      <c r="C147" s="51">
        <f>IF($B147="","",IFERROR(INDEX(Lists!$B$4:$B$153,MATCH($B147,Lists!$A$4:$A$153,0)),"Other / Unsorted"))</f>
        <v/>
      </c>
      <c r="D147" s="51">
        <f>IF($B147="","",IFERROR(INDEX(Lists!$C$4:$C$153,MATCH($B147,Lists!$A$4:$A$153,0)),"Spending"))</f>
        <v/>
      </c>
      <c r="E147" s="50" t="n"/>
      <c r="F147" s="52" t="n"/>
      <c r="G147" s="50" t="n"/>
      <c r="H147" s="50" t="n"/>
      <c r="I147" s="50" t="n"/>
    </row>
    <row r="148" ht="15" customHeight="1" s="36">
      <c r="A148" s="49" t="n"/>
      <c r="B148" s="50" t="n"/>
      <c r="C148" s="51">
        <f>IF($B148="","",IFERROR(INDEX(Lists!$B$4:$B$153,MATCH($B148,Lists!$A$4:$A$153,0)),"Other / Unsorted"))</f>
        <v/>
      </c>
      <c r="D148" s="51">
        <f>IF($B148="","",IFERROR(INDEX(Lists!$C$4:$C$153,MATCH($B148,Lists!$A$4:$A$153,0)),"Spending"))</f>
        <v/>
      </c>
      <c r="E148" s="50" t="n"/>
      <c r="F148" s="52" t="n"/>
      <c r="G148" s="50" t="n"/>
      <c r="H148" s="50" t="n"/>
      <c r="I148" s="50" t="n"/>
    </row>
    <row r="149" ht="15" customHeight="1" s="36">
      <c r="A149" s="49" t="n"/>
      <c r="B149" s="50" t="n"/>
      <c r="C149" s="51">
        <f>IF($B149="","",IFERROR(INDEX(Lists!$B$4:$B$153,MATCH($B149,Lists!$A$4:$A$153,0)),"Other / Unsorted"))</f>
        <v/>
      </c>
      <c r="D149" s="51">
        <f>IF($B149="","",IFERROR(INDEX(Lists!$C$4:$C$153,MATCH($B149,Lists!$A$4:$A$153,0)),"Spending"))</f>
        <v/>
      </c>
      <c r="E149" s="50" t="n"/>
      <c r="F149" s="52" t="n"/>
      <c r="G149" s="50" t="n"/>
      <c r="H149" s="50" t="n"/>
      <c r="I149" s="50" t="n"/>
    </row>
    <row r="150" ht="15" customHeight="1" s="36">
      <c r="A150" s="49" t="n"/>
      <c r="B150" s="50" t="n"/>
      <c r="C150" s="51">
        <f>IF($B150="","",IFERROR(INDEX(Lists!$B$4:$B$153,MATCH($B150,Lists!$A$4:$A$153,0)),"Other / Unsorted"))</f>
        <v/>
      </c>
      <c r="D150" s="51">
        <f>IF($B150="","",IFERROR(INDEX(Lists!$C$4:$C$153,MATCH($B150,Lists!$A$4:$A$153,0)),"Spending"))</f>
        <v/>
      </c>
      <c r="E150" s="50" t="n"/>
      <c r="F150" s="52" t="n"/>
      <c r="G150" s="50" t="n"/>
      <c r="H150" s="50" t="n"/>
      <c r="I150" s="50" t="n"/>
    </row>
    <row r="151" ht="15" customHeight="1" s="36">
      <c r="A151" s="49" t="n"/>
      <c r="B151" s="50" t="n"/>
      <c r="C151" s="51">
        <f>IF($B151="","",IFERROR(INDEX(Lists!$B$4:$B$153,MATCH($B151,Lists!$A$4:$A$153,0)),"Other / Unsorted"))</f>
        <v/>
      </c>
      <c r="D151" s="51">
        <f>IF($B151="","",IFERROR(INDEX(Lists!$C$4:$C$153,MATCH($B151,Lists!$A$4:$A$153,0)),"Spending"))</f>
        <v/>
      </c>
      <c r="E151" s="50" t="n"/>
      <c r="F151" s="52" t="n"/>
      <c r="G151" s="50" t="n"/>
      <c r="H151" s="50" t="n"/>
      <c r="I151" s="50" t="n"/>
    </row>
    <row r="152" ht="15" customHeight="1" s="36">
      <c r="A152" s="49" t="n"/>
      <c r="B152" s="50" t="n"/>
      <c r="C152" s="51">
        <f>IF($B152="","",IFERROR(INDEX(Lists!$B$4:$B$153,MATCH($B152,Lists!$A$4:$A$153,0)),"Other / Unsorted"))</f>
        <v/>
      </c>
      <c r="D152" s="51">
        <f>IF($B152="","",IFERROR(INDEX(Lists!$C$4:$C$153,MATCH($B152,Lists!$A$4:$A$153,0)),"Spending"))</f>
        <v/>
      </c>
      <c r="E152" s="50" t="n"/>
      <c r="F152" s="52" t="n"/>
      <c r="G152" s="50" t="n"/>
      <c r="H152" s="50" t="n"/>
      <c r="I152" s="50" t="n"/>
    </row>
    <row r="153" ht="15" customHeight="1" s="36">
      <c r="A153" s="49" t="n"/>
      <c r="B153" s="50" t="n"/>
      <c r="C153" s="51">
        <f>IF($B153="","",IFERROR(INDEX(Lists!$B$4:$B$153,MATCH($B153,Lists!$A$4:$A$153,0)),"Other / Unsorted"))</f>
        <v/>
      </c>
      <c r="D153" s="51">
        <f>IF($B153="","",IFERROR(INDEX(Lists!$C$4:$C$153,MATCH($B153,Lists!$A$4:$A$153,0)),"Spending"))</f>
        <v/>
      </c>
      <c r="E153" s="50" t="n"/>
      <c r="F153" s="52" t="n"/>
      <c r="G153" s="50" t="n"/>
      <c r="H153" s="50" t="n"/>
      <c r="I153" s="50" t="n"/>
    </row>
    <row r="154" ht="15" customHeight="1" s="36">
      <c r="A154" s="49" t="n"/>
      <c r="B154" s="50" t="n"/>
      <c r="C154" s="51">
        <f>IF($B154="","",IFERROR(INDEX(Lists!$B$4:$B$153,MATCH($B154,Lists!$A$4:$A$153,0)),"Other / Unsorted"))</f>
        <v/>
      </c>
      <c r="D154" s="51">
        <f>IF($B154="","",IFERROR(INDEX(Lists!$C$4:$C$153,MATCH($B154,Lists!$A$4:$A$153,0)),"Spending"))</f>
        <v/>
      </c>
      <c r="E154" s="50" t="n"/>
      <c r="F154" s="52" t="n"/>
      <c r="G154" s="50" t="n"/>
      <c r="H154" s="50" t="n"/>
      <c r="I154" s="50" t="n"/>
    </row>
    <row r="155" ht="15" customHeight="1" s="36">
      <c r="A155" s="49" t="n"/>
      <c r="B155" s="50" t="n"/>
      <c r="C155" s="51">
        <f>IF($B155="","",IFERROR(INDEX(Lists!$B$4:$B$153,MATCH($B155,Lists!$A$4:$A$153,0)),"Other / Unsorted"))</f>
        <v/>
      </c>
      <c r="D155" s="51">
        <f>IF($B155="","",IFERROR(INDEX(Lists!$C$4:$C$153,MATCH($B155,Lists!$A$4:$A$153,0)),"Spending"))</f>
        <v/>
      </c>
      <c r="E155" s="50" t="n"/>
      <c r="F155" s="52" t="n"/>
      <c r="G155" s="50" t="n"/>
      <c r="H155" s="50" t="n"/>
      <c r="I155" s="50" t="n"/>
    </row>
    <row r="156" ht="15" customHeight="1" s="36">
      <c r="A156" s="49" t="n"/>
      <c r="B156" s="50" t="n"/>
      <c r="C156" s="51">
        <f>IF($B156="","",IFERROR(INDEX(Lists!$B$4:$B$153,MATCH($B156,Lists!$A$4:$A$153,0)),"Other / Unsorted"))</f>
        <v/>
      </c>
      <c r="D156" s="51">
        <f>IF($B156="","",IFERROR(INDEX(Lists!$C$4:$C$153,MATCH($B156,Lists!$A$4:$A$153,0)),"Spending"))</f>
        <v/>
      </c>
      <c r="E156" s="50" t="n"/>
      <c r="F156" s="52" t="n"/>
      <c r="G156" s="50" t="n"/>
      <c r="H156" s="50" t="n"/>
      <c r="I156" s="50" t="n"/>
    </row>
    <row r="157" ht="15" customHeight="1" s="36">
      <c r="A157" s="49" t="n"/>
      <c r="B157" s="50" t="n"/>
      <c r="C157" s="51">
        <f>IF($B157="","",IFERROR(INDEX(Lists!$B$4:$B$153,MATCH($B157,Lists!$A$4:$A$153,0)),"Other / Unsorted"))</f>
        <v/>
      </c>
      <c r="D157" s="51">
        <f>IF($B157="","",IFERROR(INDEX(Lists!$C$4:$C$153,MATCH($B157,Lists!$A$4:$A$153,0)),"Spending"))</f>
        <v/>
      </c>
      <c r="E157" s="50" t="n"/>
      <c r="F157" s="52" t="n"/>
      <c r="G157" s="50" t="n"/>
      <c r="H157" s="50" t="n"/>
      <c r="I157" s="50" t="n"/>
    </row>
    <row r="158" ht="15" customHeight="1" s="36">
      <c r="A158" s="49" t="n"/>
      <c r="B158" s="50" t="n"/>
      <c r="C158" s="51">
        <f>IF($B158="","",IFERROR(INDEX(Lists!$B$4:$B$153,MATCH($B158,Lists!$A$4:$A$153,0)),"Other / Unsorted"))</f>
        <v/>
      </c>
      <c r="D158" s="51">
        <f>IF($B158="","",IFERROR(INDEX(Lists!$C$4:$C$153,MATCH($B158,Lists!$A$4:$A$153,0)),"Spending"))</f>
        <v/>
      </c>
      <c r="E158" s="50" t="n"/>
      <c r="F158" s="52" t="n"/>
      <c r="G158" s="50" t="n"/>
      <c r="H158" s="50" t="n"/>
      <c r="I158" s="50" t="n"/>
    </row>
    <row r="159" ht="15" customHeight="1" s="36">
      <c r="A159" s="49" t="n"/>
      <c r="B159" s="50" t="n"/>
      <c r="C159" s="51">
        <f>IF($B159="","",IFERROR(INDEX(Lists!$B$4:$B$153,MATCH($B159,Lists!$A$4:$A$153,0)),"Other / Unsorted"))</f>
        <v/>
      </c>
      <c r="D159" s="51">
        <f>IF($B159="","",IFERROR(INDEX(Lists!$C$4:$C$153,MATCH($B159,Lists!$A$4:$A$153,0)),"Spending"))</f>
        <v/>
      </c>
      <c r="E159" s="50" t="n"/>
      <c r="F159" s="52" t="n"/>
      <c r="G159" s="50" t="n"/>
      <c r="H159" s="50" t="n"/>
      <c r="I159" s="50" t="n"/>
    </row>
    <row r="160" ht="15" customHeight="1" s="36">
      <c r="A160" s="49" t="n"/>
      <c r="B160" s="50" t="n"/>
      <c r="C160" s="51">
        <f>IF($B160="","",IFERROR(INDEX(Lists!$B$4:$B$153,MATCH($B160,Lists!$A$4:$A$153,0)),"Other / Unsorted"))</f>
        <v/>
      </c>
      <c r="D160" s="51">
        <f>IF($B160="","",IFERROR(INDEX(Lists!$C$4:$C$153,MATCH($B160,Lists!$A$4:$A$153,0)),"Spending"))</f>
        <v/>
      </c>
      <c r="E160" s="50" t="n"/>
      <c r="F160" s="52" t="n"/>
      <c r="G160" s="50" t="n"/>
      <c r="H160" s="50" t="n"/>
      <c r="I160" s="50" t="n"/>
    </row>
    <row r="161" ht="15" customHeight="1" s="36">
      <c r="A161" s="49" t="n"/>
      <c r="B161" s="50" t="n"/>
      <c r="C161" s="51">
        <f>IF($B161="","",IFERROR(INDEX(Lists!$B$4:$B$153,MATCH($B161,Lists!$A$4:$A$153,0)),"Other / Unsorted"))</f>
        <v/>
      </c>
      <c r="D161" s="51">
        <f>IF($B161="","",IFERROR(INDEX(Lists!$C$4:$C$153,MATCH($B161,Lists!$A$4:$A$153,0)),"Spending"))</f>
        <v/>
      </c>
      <c r="E161" s="50" t="n"/>
      <c r="F161" s="52" t="n"/>
      <c r="G161" s="50" t="n"/>
      <c r="H161" s="50" t="n"/>
      <c r="I161" s="50" t="n"/>
    </row>
    <row r="162" ht="15" customHeight="1" s="36">
      <c r="A162" s="49" t="n"/>
      <c r="B162" s="50" t="n"/>
      <c r="C162" s="51">
        <f>IF($B162="","",IFERROR(INDEX(Lists!$B$4:$B$153,MATCH($B162,Lists!$A$4:$A$153,0)),"Other / Unsorted"))</f>
        <v/>
      </c>
      <c r="D162" s="51">
        <f>IF($B162="","",IFERROR(INDEX(Lists!$C$4:$C$153,MATCH($B162,Lists!$A$4:$A$153,0)),"Spending"))</f>
        <v/>
      </c>
      <c r="E162" s="50" t="n"/>
      <c r="F162" s="52" t="n"/>
      <c r="G162" s="50" t="n"/>
      <c r="H162" s="50" t="n"/>
      <c r="I162" s="50" t="n"/>
    </row>
    <row r="163" ht="15" customHeight="1" s="36">
      <c r="A163" s="49" t="n"/>
      <c r="B163" s="50" t="n"/>
      <c r="C163" s="51">
        <f>IF($B163="","",IFERROR(INDEX(Lists!$B$4:$B$153,MATCH($B163,Lists!$A$4:$A$153,0)),"Other / Unsorted"))</f>
        <v/>
      </c>
      <c r="D163" s="51">
        <f>IF($B163="","",IFERROR(INDEX(Lists!$C$4:$C$153,MATCH($B163,Lists!$A$4:$A$153,0)),"Spending"))</f>
        <v/>
      </c>
      <c r="E163" s="50" t="n"/>
      <c r="F163" s="52" t="n"/>
      <c r="G163" s="50" t="n"/>
      <c r="H163" s="50" t="n"/>
      <c r="I163" s="50" t="n"/>
    </row>
    <row r="164" ht="15" customHeight="1" s="36">
      <c r="A164" s="49" t="n"/>
      <c r="B164" s="50" t="n"/>
      <c r="C164" s="51">
        <f>IF($B164="","",IFERROR(INDEX(Lists!$B$4:$B$153,MATCH($B164,Lists!$A$4:$A$153,0)),"Other / Unsorted"))</f>
        <v/>
      </c>
      <c r="D164" s="51">
        <f>IF($B164="","",IFERROR(INDEX(Lists!$C$4:$C$153,MATCH($B164,Lists!$A$4:$A$153,0)),"Spending"))</f>
        <v/>
      </c>
      <c r="E164" s="50" t="n"/>
      <c r="F164" s="52" t="n"/>
      <c r="G164" s="50" t="n"/>
      <c r="H164" s="50" t="n"/>
      <c r="I164" s="50" t="n"/>
    </row>
    <row r="165" ht="15" customHeight="1" s="36">
      <c r="A165" s="49" t="n"/>
      <c r="B165" s="50" t="n"/>
      <c r="C165" s="51">
        <f>IF($B165="","",IFERROR(INDEX(Lists!$B$4:$B$153,MATCH($B165,Lists!$A$4:$A$153,0)),"Other / Unsorted"))</f>
        <v/>
      </c>
      <c r="D165" s="51">
        <f>IF($B165="","",IFERROR(INDEX(Lists!$C$4:$C$153,MATCH($B165,Lists!$A$4:$A$153,0)),"Spending"))</f>
        <v/>
      </c>
      <c r="E165" s="50" t="n"/>
      <c r="F165" s="52" t="n"/>
      <c r="G165" s="50" t="n"/>
      <c r="H165" s="50" t="n"/>
      <c r="I165" s="50" t="n"/>
    </row>
    <row r="166" ht="15" customHeight="1" s="36">
      <c r="A166" s="49" t="n"/>
      <c r="B166" s="50" t="n"/>
      <c r="C166" s="51">
        <f>IF($B166="","",IFERROR(INDEX(Lists!$B$4:$B$153,MATCH($B166,Lists!$A$4:$A$153,0)),"Other / Unsorted"))</f>
        <v/>
      </c>
      <c r="D166" s="51">
        <f>IF($B166="","",IFERROR(INDEX(Lists!$C$4:$C$153,MATCH($B166,Lists!$A$4:$A$153,0)),"Spending"))</f>
        <v/>
      </c>
      <c r="E166" s="50" t="n"/>
      <c r="F166" s="52" t="n"/>
      <c r="G166" s="50" t="n"/>
      <c r="H166" s="50" t="n"/>
      <c r="I166" s="50" t="n"/>
    </row>
    <row r="167" ht="15" customHeight="1" s="36">
      <c r="A167" s="49" t="n"/>
      <c r="B167" s="50" t="n"/>
      <c r="C167" s="51">
        <f>IF($B167="","",IFERROR(INDEX(Lists!$B$4:$B$153,MATCH($B167,Lists!$A$4:$A$153,0)),"Other / Unsorted"))</f>
        <v/>
      </c>
      <c r="D167" s="51">
        <f>IF($B167="","",IFERROR(INDEX(Lists!$C$4:$C$153,MATCH($B167,Lists!$A$4:$A$153,0)),"Spending"))</f>
        <v/>
      </c>
      <c r="E167" s="50" t="n"/>
      <c r="F167" s="52" t="n"/>
      <c r="G167" s="50" t="n"/>
      <c r="H167" s="50" t="n"/>
      <c r="I167" s="50" t="n"/>
    </row>
    <row r="168" ht="15" customHeight="1" s="36">
      <c r="A168" s="49" t="n"/>
      <c r="B168" s="50" t="n"/>
      <c r="C168" s="51">
        <f>IF($B168="","",IFERROR(INDEX(Lists!$B$4:$B$153,MATCH($B168,Lists!$A$4:$A$153,0)),"Other / Unsorted"))</f>
        <v/>
      </c>
      <c r="D168" s="51">
        <f>IF($B168="","",IFERROR(INDEX(Lists!$C$4:$C$153,MATCH($B168,Lists!$A$4:$A$153,0)),"Spending"))</f>
        <v/>
      </c>
      <c r="E168" s="50" t="n"/>
      <c r="F168" s="52" t="n"/>
      <c r="G168" s="50" t="n"/>
      <c r="H168" s="50" t="n"/>
      <c r="I168" s="50" t="n"/>
    </row>
    <row r="169" ht="15" customHeight="1" s="36">
      <c r="A169" s="49" t="n"/>
      <c r="B169" s="50" t="n"/>
      <c r="C169" s="51">
        <f>IF($B169="","",IFERROR(INDEX(Lists!$B$4:$B$153,MATCH($B169,Lists!$A$4:$A$153,0)),"Other / Unsorted"))</f>
        <v/>
      </c>
      <c r="D169" s="51">
        <f>IF($B169="","",IFERROR(INDEX(Lists!$C$4:$C$153,MATCH($B169,Lists!$A$4:$A$153,0)),"Spending"))</f>
        <v/>
      </c>
      <c r="E169" s="50" t="n"/>
      <c r="F169" s="52" t="n"/>
      <c r="G169" s="50" t="n"/>
      <c r="H169" s="50" t="n"/>
      <c r="I169" s="50" t="n"/>
    </row>
    <row r="170" ht="15" customHeight="1" s="36">
      <c r="A170" s="49" t="n"/>
      <c r="B170" s="50" t="n"/>
      <c r="C170" s="51">
        <f>IF($B170="","",IFERROR(INDEX(Lists!$B$4:$B$153,MATCH($B170,Lists!$A$4:$A$153,0)),"Other / Unsorted"))</f>
        <v/>
      </c>
      <c r="D170" s="51">
        <f>IF($B170="","",IFERROR(INDEX(Lists!$C$4:$C$153,MATCH($B170,Lists!$A$4:$A$153,0)),"Spending"))</f>
        <v/>
      </c>
      <c r="E170" s="50" t="n"/>
      <c r="F170" s="52" t="n"/>
      <c r="G170" s="50" t="n"/>
      <c r="H170" s="50" t="n"/>
      <c r="I170" s="50" t="n"/>
    </row>
    <row r="171" ht="15" customHeight="1" s="36">
      <c r="A171" s="49" t="n"/>
      <c r="B171" s="50" t="n"/>
      <c r="C171" s="51">
        <f>IF($B171="","",IFERROR(INDEX(Lists!$B$4:$B$153,MATCH($B171,Lists!$A$4:$A$153,0)),"Other / Unsorted"))</f>
        <v/>
      </c>
      <c r="D171" s="51">
        <f>IF($B171="","",IFERROR(INDEX(Lists!$C$4:$C$153,MATCH($B171,Lists!$A$4:$A$153,0)),"Spending"))</f>
        <v/>
      </c>
      <c r="E171" s="50" t="n"/>
      <c r="F171" s="52" t="n"/>
      <c r="G171" s="50" t="n"/>
      <c r="H171" s="50" t="n"/>
      <c r="I171" s="50" t="n"/>
    </row>
    <row r="172" ht="15" customHeight="1" s="36">
      <c r="A172" s="49" t="n"/>
      <c r="B172" s="50" t="n"/>
      <c r="C172" s="51">
        <f>IF($B172="","",IFERROR(INDEX(Lists!$B$4:$B$153,MATCH($B172,Lists!$A$4:$A$153,0)),"Other / Unsorted"))</f>
        <v/>
      </c>
      <c r="D172" s="51">
        <f>IF($B172="","",IFERROR(INDEX(Lists!$C$4:$C$153,MATCH($B172,Lists!$A$4:$A$153,0)),"Spending"))</f>
        <v/>
      </c>
      <c r="E172" s="50" t="n"/>
      <c r="F172" s="52" t="n"/>
      <c r="G172" s="50" t="n"/>
      <c r="H172" s="50" t="n"/>
      <c r="I172" s="50" t="n"/>
    </row>
    <row r="173" ht="15" customHeight="1" s="36">
      <c r="A173" s="49" t="n"/>
      <c r="B173" s="50" t="n"/>
      <c r="C173" s="51">
        <f>IF($B173="","",IFERROR(INDEX(Lists!$B$4:$B$153,MATCH($B173,Lists!$A$4:$A$153,0)),"Other / Unsorted"))</f>
        <v/>
      </c>
      <c r="D173" s="51">
        <f>IF($B173="","",IFERROR(INDEX(Lists!$C$4:$C$153,MATCH($B173,Lists!$A$4:$A$153,0)),"Spending"))</f>
        <v/>
      </c>
      <c r="E173" s="50" t="n"/>
      <c r="F173" s="52" t="n"/>
      <c r="G173" s="50" t="n"/>
      <c r="H173" s="50" t="n"/>
      <c r="I173" s="50" t="n"/>
    </row>
    <row r="174" ht="15" customHeight="1" s="36">
      <c r="A174" s="49" t="n"/>
      <c r="B174" s="50" t="n"/>
      <c r="C174" s="51">
        <f>IF($B174="","",IFERROR(INDEX(Lists!$B$4:$B$153,MATCH($B174,Lists!$A$4:$A$153,0)),"Other / Unsorted"))</f>
        <v/>
      </c>
      <c r="D174" s="51">
        <f>IF($B174="","",IFERROR(INDEX(Lists!$C$4:$C$153,MATCH($B174,Lists!$A$4:$A$153,0)),"Spending"))</f>
        <v/>
      </c>
      <c r="E174" s="50" t="n"/>
      <c r="F174" s="52" t="n"/>
      <c r="G174" s="50" t="n"/>
      <c r="H174" s="50" t="n"/>
      <c r="I174" s="50" t="n"/>
    </row>
    <row r="175" ht="15" customHeight="1" s="36">
      <c r="A175" s="49" t="n"/>
      <c r="B175" s="50" t="n"/>
      <c r="C175" s="51">
        <f>IF($B175="","",IFERROR(INDEX(Lists!$B$4:$B$153,MATCH($B175,Lists!$A$4:$A$153,0)),"Other / Unsorted"))</f>
        <v/>
      </c>
      <c r="D175" s="51">
        <f>IF($B175="","",IFERROR(INDEX(Lists!$C$4:$C$153,MATCH($B175,Lists!$A$4:$A$153,0)),"Spending"))</f>
        <v/>
      </c>
      <c r="E175" s="50" t="n"/>
      <c r="F175" s="52" t="n"/>
      <c r="G175" s="50" t="n"/>
      <c r="H175" s="50" t="n"/>
      <c r="I175" s="50" t="n"/>
    </row>
    <row r="176" ht="15" customHeight="1" s="36">
      <c r="A176" s="49" t="n"/>
      <c r="B176" s="50" t="n"/>
      <c r="C176" s="51">
        <f>IF($B176="","",IFERROR(INDEX(Lists!$B$4:$B$153,MATCH($B176,Lists!$A$4:$A$153,0)),"Other / Unsorted"))</f>
        <v/>
      </c>
      <c r="D176" s="51">
        <f>IF($B176="","",IFERROR(INDEX(Lists!$C$4:$C$153,MATCH($B176,Lists!$A$4:$A$153,0)),"Spending"))</f>
        <v/>
      </c>
      <c r="E176" s="50" t="n"/>
      <c r="F176" s="52" t="n"/>
      <c r="G176" s="50" t="n"/>
      <c r="H176" s="50" t="n"/>
      <c r="I176" s="50" t="n"/>
    </row>
    <row r="177" ht="15" customHeight="1" s="36">
      <c r="A177" s="49" t="n"/>
      <c r="B177" s="50" t="n"/>
      <c r="C177" s="51">
        <f>IF($B177="","",IFERROR(INDEX(Lists!$B$4:$B$153,MATCH($B177,Lists!$A$4:$A$153,0)),"Other / Unsorted"))</f>
        <v/>
      </c>
      <c r="D177" s="51">
        <f>IF($B177="","",IFERROR(INDEX(Lists!$C$4:$C$153,MATCH($B177,Lists!$A$4:$A$153,0)),"Spending"))</f>
        <v/>
      </c>
      <c r="E177" s="50" t="n"/>
      <c r="F177" s="52" t="n"/>
      <c r="G177" s="50" t="n"/>
      <c r="H177" s="50" t="n"/>
      <c r="I177" s="50" t="n"/>
    </row>
    <row r="178" ht="15" customHeight="1" s="36">
      <c r="A178" s="49" t="n"/>
      <c r="B178" s="50" t="n"/>
      <c r="C178" s="51">
        <f>IF($B178="","",IFERROR(INDEX(Lists!$B$4:$B$153,MATCH($B178,Lists!$A$4:$A$153,0)),"Other / Unsorted"))</f>
        <v/>
      </c>
      <c r="D178" s="51">
        <f>IF($B178="","",IFERROR(INDEX(Lists!$C$4:$C$153,MATCH($B178,Lists!$A$4:$A$153,0)),"Spending"))</f>
        <v/>
      </c>
      <c r="E178" s="50" t="n"/>
      <c r="F178" s="52" t="n"/>
      <c r="G178" s="50" t="n"/>
      <c r="H178" s="50" t="n"/>
      <c r="I178" s="50" t="n"/>
    </row>
    <row r="179" ht="15" customHeight="1" s="36">
      <c r="A179" s="49" t="n"/>
      <c r="B179" s="50" t="n"/>
      <c r="C179" s="51">
        <f>IF($B179="","",IFERROR(INDEX(Lists!$B$4:$B$153,MATCH($B179,Lists!$A$4:$A$153,0)),"Other / Unsorted"))</f>
        <v/>
      </c>
      <c r="D179" s="51">
        <f>IF($B179="","",IFERROR(INDEX(Lists!$C$4:$C$153,MATCH($B179,Lists!$A$4:$A$153,0)),"Spending"))</f>
        <v/>
      </c>
      <c r="E179" s="50" t="n"/>
      <c r="F179" s="52" t="n"/>
      <c r="G179" s="50" t="n"/>
      <c r="H179" s="50" t="n"/>
      <c r="I179" s="50" t="n"/>
    </row>
    <row r="180" ht="15" customHeight="1" s="36">
      <c r="A180" s="49" t="n"/>
      <c r="B180" s="50" t="n"/>
      <c r="C180" s="51">
        <f>IF($B180="","",IFERROR(INDEX(Lists!$B$4:$B$153,MATCH($B180,Lists!$A$4:$A$153,0)),"Other / Unsorted"))</f>
        <v/>
      </c>
      <c r="D180" s="51">
        <f>IF($B180="","",IFERROR(INDEX(Lists!$C$4:$C$153,MATCH($B180,Lists!$A$4:$A$153,0)),"Spending"))</f>
        <v/>
      </c>
      <c r="E180" s="50" t="n"/>
      <c r="F180" s="52" t="n"/>
      <c r="G180" s="50" t="n"/>
      <c r="H180" s="50" t="n"/>
      <c r="I180" s="50" t="n"/>
    </row>
    <row r="181" ht="15" customHeight="1" s="36">
      <c r="A181" s="49" t="n"/>
      <c r="B181" s="50" t="n"/>
      <c r="C181" s="51">
        <f>IF($B181="","",IFERROR(INDEX(Lists!$B$4:$B$153,MATCH($B181,Lists!$A$4:$A$153,0)),"Other / Unsorted"))</f>
        <v/>
      </c>
      <c r="D181" s="51">
        <f>IF($B181="","",IFERROR(INDEX(Lists!$C$4:$C$153,MATCH($B181,Lists!$A$4:$A$153,0)),"Spending"))</f>
        <v/>
      </c>
      <c r="E181" s="50" t="n"/>
      <c r="F181" s="52" t="n"/>
      <c r="G181" s="50" t="n"/>
      <c r="H181" s="50" t="n"/>
      <c r="I181" s="50" t="n"/>
    </row>
    <row r="182" ht="15" customHeight="1" s="36">
      <c r="A182" s="49" t="n"/>
      <c r="B182" s="50" t="n"/>
      <c r="C182" s="51">
        <f>IF($B182="","",IFERROR(INDEX(Lists!$B$4:$B$153,MATCH($B182,Lists!$A$4:$A$153,0)),"Other / Unsorted"))</f>
        <v/>
      </c>
      <c r="D182" s="51">
        <f>IF($B182="","",IFERROR(INDEX(Lists!$C$4:$C$153,MATCH($B182,Lists!$A$4:$A$153,0)),"Spending"))</f>
        <v/>
      </c>
      <c r="E182" s="50" t="n"/>
      <c r="F182" s="52" t="n"/>
      <c r="G182" s="50" t="n"/>
      <c r="H182" s="50" t="n"/>
      <c r="I182" s="50" t="n"/>
    </row>
    <row r="183" ht="15" customHeight="1" s="36">
      <c r="A183" s="49" t="n"/>
      <c r="B183" s="50" t="n"/>
      <c r="C183" s="51">
        <f>IF($B183="","",IFERROR(INDEX(Lists!$B$4:$B$153,MATCH($B183,Lists!$A$4:$A$153,0)),"Other / Unsorted"))</f>
        <v/>
      </c>
      <c r="D183" s="51">
        <f>IF($B183="","",IFERROR(INDEX(Lists!$C$4:$C$153,MATCH($B183,Lists!$A$4:$A$153,0)),"Spending"))</f>
        <v/>
      </c>
      <c r="E183" s="50" t="n"/>
      <c r="F183" s="52" t="n"/>
      <c r="G183" s="50" t="n"/>
      <c r="H183" s="50" t="n"/>
      <c r="I183" s="50" t="n"/>
    </row>
    <row r="184" ht="15" customHeight="1" s="36">
      <c r="A184" s="49" t="n"/>
      <c r="B184" s="50" t="n"/>
      <c r="C184" s="51">
        <f>IF($B184="","",IFERROR(INDEX(Lists!$B$4:$B$153,MATCH($B184,Lists!$A$4:$A$153,0)),"Other / Unsorted"))</f>
        <v/>
      </c>
      <c r="D184" s="51">
        <f>IF($B184="","",IFERROR(INDEX(Lists!$C$4:$C$153,MATCH($B184,Lists!$A$4:$A$153,0)),"Spending"))</f>
        <v/>
      </c>
      <c r="E184" s="50" t="n"/>
      <c r="F184" s="52" t="n"/>
      <c r="G184" s="50" t="n"/>
      <c r="H184" s="50" t="n"/>
      <c r="I184" s="50" t="n"/>
    </row>
    <row r="185" ht="15" customHeight="1" s="36">
      <c r="A185" s="49" t="n"/>
      <c r="B185" s="50" t="n"/>
      <c r="C185" s="51">
        <f>IF($B185="","",IFERROR(INDEX(Lists!$B$4:$B$153,MATCH($B185,Lists!$A$4:$A$153,0)),"Other / Unsorted"))</f>
        <v/>
      </c>
      <c r="D185" s="51">
        <f>IF($B185="","",IFERROR(INDEX(Lists!$C$4:$C$153,MATCH($B185,Lists!$A$4:$A$153,0)),"Spending"))</f>
        <v/>
      </c>
      <c r="E185" s="50" t="n"/>
      <c r="F185" s="52" t="n"/>
      <c r="G185" s="50" t="n"/>
      <c r="H185" s="50" t="n"/>
      <c r="I185" s="50" t="n"/>
    </row>
    <row r="186" ht="15" customHeight="1" s="36">
      <c r="A186" s="49" t="n"/>
      <c r="B186" s="50" t="n"/>
      <c r="C186" s="51">
        <f>IF($B186="","",IFERROR(INDEX(Lists!$B$4:$B$153,MATCH($B186,Lists!$A$4:$A$153,0)),"Other / Unsorted"))</f>
        <v/>
      </c>
      <c r="D186" s="51">
        <f>IF($B186="","",IFERROR(INDEX(Lists!$C$4:$C$153,MATCH($B186,Lists!$A$4:$A$153,0)),"Spending"))</f>
        <v/>
      </c>
      <c r="E186" s="50" t="n"/>
      <c r="F186" s="52" t="n"/>
      <c r="G186" s="50" t="n"/>
      <c r="H186" s="50" t="n"/>
      <c r="I186" s="50" t="n"/>
    </row>
    <row r="187" ht="15" customHeight="1" s="36">
      <c r="A187" s="49" t="n"/>
      <c r="B187" s="50" t="n"/>
      <c r="C187" s="51">
        <f>IF($B187="","",IFERROR(INDEX(Lists!$B$4:$B$153,MATCH($B187,Lists!$A$4:$A$153,0)),"Other / Unsorted"))</f>
        <v/>
      </c>
      <c r="D187" s="51">
        <f>IF($B187="","",IFERROR(INDEX(Lists!$C$4:$C$153,MATCH($B187,Lists!$A$4:$A$153,0)),"Spending"))</f>
        <v/>
      </c>
      <c r="E187" s="50" t="n"/>
      <c r="F187" s="52" t="n"/>
      <c r="G187" s="50" t="n"/>
      <c r="H187" s="50" t="n"/>
      <c r="I187" s="50" t="n"/>
    </row>
    <row r="188" ht="15" customHeight="1" s="36">
      <c r="A188" s="49" t="n"/>
      <c r="B188" s="50" t="n"/>
      <c r="C188" s="51">
        <f>IF($B188="","",IFERROR(INDEX(Lists!$B$4:$B$153,MATCH($B188,Lists!$A$4:$A$153,0)),"Other / Unsorted"))</f>
        <v/>
      </c>
      <c r="D188" s="51">
        <f>IF($B188="","",IFERROR(INDEX(Lists!$C$4:$C$153,MATCH($B188,Lists!$A$4:$A$153,0)),"Spending"))</f>
        <v/>
      </c>
      <c r="E188" s="50" t="n"/>
      <c r="F188" s="52" t="n"/>
      <c r="G188" s="50" t="n"/>
      <c r="H188" s="50" t="n"/>
      <c r="I188" s="50" t="n"/>
    </row>
    <row r="189" ht="15" customHeight="1" s="36">
      <c r="A189" s="49" t="n"/>
      <c r="B189" s="50" t="n"/>
      <c r="C189" s="51">
        <f>IF($B189="","",IFERROR(INDEX(Lists!$B$4:$B$153,MATCH($B189,Lists!$A$4:$A$153,0)),"Other / Unsorted"))</f>
        <v/>
      </c>
      <c r="D189" s="51">
        <f>IF($B189="","",IFERROR(INDEX(Lists!$C$4:$C$153,MATCH($B189,Lists!$A$4:$A$153,0)),"Spending"))</f>
        <v/>
      </c>
      <c r="E189" s="50" t="n"/>
      <c r="F189" s="52" t="n"/>
      <c r="G189" s="50" t="n"/>
      <c r="H189" s="50" t="n"/>
      <c r="I189" s="50" t="n"/>
    </row>
    <row r="190" ht="15" customHeight="1" s="36">
      <c r="A190" s="49" t="n"/>
      <c r="B190" s="50" t="n"/>
      <c r="C190" s="51">
        <f>IF($B190="","",IFERROR(INDEX(Lists!$B$4:$B$153,MATCH($B190,Lists!$A$4:$A$153,0)),"Other / Unsorted"))</f>
        <v/>
      </c>
      <c r="D190" s="51">
        <f>IF($B190="","",IFERROR(INDEX(Lists!$C$4:$C$153,MATCH($B190,Lists!$A$4:$A$153,0)),"Spending"))</f>
        <v/>
      </c>
      <c r="E190" s="50" t="n"/>
      <c r="F190" s="52" t="n"/>
      <c r="G190" s="50" t="n"/>
      <c r="H190" s="50" t="n"/>
      <c r="I190" s="50" t="n"/>
    </row>
    <row r="191" ht="15" customHeight="1" s="36">
      <c r="A191" s="49" t="n"/>
      <c r="B191" s="50" t="n"/>
      <c r="C191" s="51">
        <f>IF($B191="","",IFERROR(INDEX(Lists!$B$4:$B$153,MATCH($B191,Lists!$A$4:$A$153,0)),"Other / Unsorted"))</f>
        <v/>
      </c>
      <c r="D191" s="51">
        <f>IF($B191="","",IFERROR(INDEX(Lists!$C$4:$C$153,MATCH($B191,Lists!$A$4:$A$153,0)),"Spending"))</f>
        <v/>
      </c>
      <c r="E191" s="50" t="n"/>
      <c r="F191" s="52" t="n"/>
      <c r="G191" s="50" t="n"/>
      <c r="H191" s="50" t="n"/>
      <c r="I191" s="50" t="n"/>
    </row>
    <row r="192" ht="15" customHeight="1" s="36">
      <c r="A192" s="49" t="n"/>
      <c r="B192" s="50" t="n"/>
      <c r="C192" s="51">
        <f>IF($B192="","",IFERROR(INDEX(Lists!$B$4:$B$153,MATCH($B192,Lists!$A$4:$A$153,0)),"Other / Unsorted"))</f>
        <v/>
      </c>
      <c r="D192" s="51">
        <f>IF($B192="","",IFERROR(INDEX(Lists!$C$4:$C$153,MATCH($B192,Lists!$A$4:$A$153,0)),"Spending"))</f>
        <v/>
      </c>
      <c r="E192" s="50" t="n"/>
      <c r="F192" s="52" t="n"/>
      <c r="G192" s="50" t="n"/>
      <c r="H192" s="50" t="n"/>
      <c r="I192" s="50" t="n"/>
    </row>
    <row r="193" ht="15" customHeight="1" s="36">
      <c r="A193" s="49" t="n"/>
      <c r="B193" s="50" t="n"/>
      <c r="C193" s="51">
        <f>IF($B193="","",IFERROR(INDEX(Lists!$B$4:$B$153,MATCH($B193,Lists!$A$4:$A$153,0)),"Other / Unsorted"))</f>
        <v/>
      </c>
      <c r="D193" s="51">
        <f>IF($B193="","",IFERROR(INDEX(Lists!$C$4:$C$153,MATCH($B193,Lists!$A$4:$A$153,0)),"Spending"))</f>
        <v/>
      </c>
      <c r="E193" s="50" t="n"/>
      <c r="F193" s="52" t="n"/>
      <c r="G193" s="50" t="n"/>
      <c r="H193" s="50" t="n"/>
      <c r="I193" s="50" t="n"/>
    </row>
    <row r="194" ht="15" customHeight="1" s="36">
      <c r="A194" s="49" t="n"/>
      <c r="B194" s="50" t="n"/>
      <c r="C194" s="51">
        <f>IF($B194="","",IFERROR(INDEX(Lists!$B$4:$B$153,MATCH($B194,Lists!$A$4:$A$153,0)),"Other / Unsorted"))</f>
        <v/>
      </c>
      <c r="D194" s="51">
        <f>IF($B194="","",IFERROR(INDEX(Lists!$C$4:$C$153,MATCH($B194,Lists!$A$4:$A$153,0)),"Spending"))</f>
        <v/>
      </c>
      <c r="E194" s="50" t="n"/>
      <c r="F194" s="52" t="n"/>
      <c r="G194" s="50" t="n"/>
      <c r="H194" s="50" t="n"/>
      <c r="I194" s="50" t="n"/>
    </row>
    <row r="195" ht="15" customHeight="1" s="36">
      <c r="A195" s="49" t="n"/>
      <c r="B195" s="50" t="n"/>
      <c r="C195" s="51">
        <f>IF($B195="","",IFERROR(INDEX(Lists!$B$4:$B$153,MATCH($B195,Lists!$A$4:$A$153,0)),"Other / Unsorted"))</f>
        <v/>
      </c>
      <c r="D195" s="51">
        <f>IF($B195="","",IFERROR(INDEX(Lists!$C$4:$C$153,MATCH($B195,Lists!$A$4:$A$153,0)),"Spending"))</f>
        <v/>
      </c>
      <c r="E195" s="50" t="n"/>
      <c r="F195" s="52" t="n"/>
      <c r="G195" s="50" t="n"/>
      <c r="H195" s="50" t="n"/>
      <c r="I195" s="50" t="n"/>
    </row>
    <row r="196" ht="15" customHeight="1" s="36">
      <c r="A196" s="49" t="n"/>
      <c r="B196" s="50" t="n"/>
      <c r="C196" s="51">
        <f>IF($B196="","",IFERROR(INDEX(Lists!$B$4:$B$153,MATCH($B196,Lists!$A$4:$A$153,0)),"Other / Unsorted"))</f>
        <v/>
      </c>
      <c r="D196" s="51">
        <f>IF($B196="","",IFERROR(INDEX(Lists!$C$4:$C$153,MATCH($B196,Lists!$A$4:$A$153,0)),"Spending"))</f>
        <v/>
      </c>
      <c r="E196" s="50" t="n"/>
      <c r="F196" s="52" t="n"/>
      <c r="G196" s="50" t="n"/>
      <c r="H196" s="50" t="n"/>
      <c r="I196" s="50" t="n"/>
    </row>
    <row r="197" ht="15" customHeight="1" s="36">
      <c r="A197" s="49" t="n"/>
      <c r="B197" s="50" t="n"/>
      <c r="C197" s="51">
        <f>IF($B197="","",IFERROR(INDEX(Lists!$B$4:$B$153,MATCH($B197,Lists!$A$4:$A$153,0)),"Other / Unsorted"))</f>
        <v/>
      </c>
      <c r="D197" s="51">
        <f>IF($B197="","",IFERROR(INDEX(Lists!$C$4:$C$153,MATCH($B197,Lists!$A$4:$A$153,0)),"Spending"))</f>
        <v/>
      </c>
      <c r="E197" s="50" t="n"/>
      <c r="F197" s="52" t="n"/>
      <c r="G197" s="50" t="n"/>
      <c r="H197" s="50" t="n"/>
      <c r="I197" s="50" t="n"/>
    </row>
    <row r="198" ht="15" customHeight="1" s="36">
      <c r="A198" s="49" t="n"/>
      <c r="B198" s="50" t="n"/>
      <c r="C198" s="51">
        <f>IF($B198="","",IFERROR(INDEX(Lists!$B$4:$B$153,MATCH($B198,Lists!$A$4:$A$153,0)),"Other / Unsorted"))</f>
        <v/>
      </c>
      <c r="D198" s="51">
        <f>IF($B198="","",IFERROR(INDEX(Lists!$C$4:$C$153,MATCH($B198,Lists!$A$4:$A$153,0)),"Spending"))</f>
        <v/>
      </c>
      <c r="E198" s="50" t="n"/>
      <c r="F198" s="52" t="n"/>
      <c r="G198" s="50" t="n"/>
      <c r="H198" s="50" t="n"/>
      <c r="I198" s="50" t="n"/>
    </row>
    <row r="199" ht="15" customHeight="1" s="36">
      <c r="A199" s="49" t="n"/>
      <c r="B199" s="50" t="n"/>
      <c r="C199" s="51">
        <f>IF($B199="","",IFERROR(INDEX(Lists!$B$4:$B$153,MATCH($B199,Lists!$A$4:$A$153,0)),"Other / Unsorted"))</f>
        <v/>
      </c>
      <c r="D199" s="51">
        <f>IF($B199="","",IFERROR(INDEX(Lists!$C$4:$C$153,MATCH($B199,Lists!$A$4:$A$153,0)),"Spending"))</f>
        <v/>
      </c>
      <c r="E199" s="50" t="n"/>
      <c r="F199" s="52" t="n"/>
      <c r="G199" s="50" t="n"/>
      <c r="H199" s="50" t="n"/>
      <c r="I199" s="50" t="n"/>
    </row>
    <row r="200" ht="15" customHeight="1" s="36">
      <c r="A200" s="49" t="n"/>
      <c r="B200" s="50" t="n"/>
      <c r="C200" s="51">
        <f>IF($B200="","",IFERROR(INDEX(Lists!$B$4:$B$153,MATCH($B200,Lists!$A$4:$A$153,0)),"Other / Unsorted"))</f>
        <v/>
      </c>
      <c r="D200" s="51">
        <f>IF($B200="","",IFERROR(INDEX(Lists!$C$4:$C$153,MATCH($B200,Lists!$A$4:$A$153,0)),"Spending"))</f>
        <v/>
      </c>
      <c r="E200" s="50" t="n"/>
      <c r="F200" s="52" t="n"/>
      <c r="G200" s="50" t="n"/>
      <c r="H200" s="50" t="n"/>
      <c r="I200" s="50" t="n"/>
    </row>
    <row r="201" ht="15" customHeight="1" s="36">
      <c r="A201" s="49" t="n"/>
      <c r="B201" s="50" t="n"/>
      <c r="C201" s="51">
        <f>IF($B201="","",IFERROR(INDEX(Lists!$B$4:$B$153,MATCH($B201,Lists!$A$4:$A$153,0)),"Other / Unsorted"))</f>
        <v/>
      </c>
      <c r="D201" s="51">
        <f>IF($B201="","",IFERROR(INDEX(Lists!$C$4:$C$153,MATCH($B201,Lists!$A$4:$A$153,0)),"Spending"))</f>
        <v/>
      </c>
      <c r="E201" s="50" t="n"/>
      <c r="F201" s="52" t="n"/>
      <c r="G201" s="50" t="n"/>
      <c r="H201" s="50" t="n"/>
      <c r="I201" s="50" t="n"/>
    </row>
    <row r="202" ht="15" customHeight="1" s="36">
      <c r="A202" s="49" t="n"/>
      <c r="B202" s="50" t="n"/>
      <c r="C202" s="51">
        <f>IF($B202="","",IFERROR(INDEX(Lists!$B$4:$B$153,MATCH($B202,Lists!$A$4:$A$153,0)),"Other / Unsorted"))</f>
        <v/>
      </c>
      <c r="D202" s="51">
        <f>IF($B202="","",IFERROR(INDEX(Lists!$C$4:$C$153,MATCH($B202,Lists!$A$4:$A$153,0)),"Spending"))</f>
        <v/>
      </c>
      <c r="E202" s="50" t="n"/>
      <c r="F202" s="52" t="n"/>
      <c r="G202" s="50" t="n"/>
      <c r="H202" s="50" t="n"/>
      <c r="I202" s="50" t="n"/>
    </row>
    <row r="203" ht="15" customHeight="1" s="36">
      <c r="A203" s="49" t="n"/>
      <c r="B203" s="50" t="n"/>
      <c r="C203" s="51">
        <f>IF($B203="","",IFERROR(INDEX(Lists!$B$4:$B$153,MATCH($B203,Lists!$A$4:$A$153,0)),"Other / Unsorted"))</f>
        <v/>
      </c>
      <c r="D203" s="51">
        <f>IF($B203="","",IFERROR(INDEX(Lists!$C$4:$C$153,MATCH($B203,Lists!$A$4:$A$153,0)),"Spending"))</f>
        <v/>
      </c>
      <c r="E203" s="50" t="n"/>
      <c r="F203" s="52" t="n"/>
      <c r="G203" s="50" t="n"/>
      <c r="H203" s="50" t="n"/>
      <c r="I203" s="50" t="n"/>
    </row>
    <row r="204" ht="15" customHeight="1" s="36">
      <c r="A204" s="49" t="n"/>
      <c r="B204" s="50" t="n"/>
      <c r="C204" s="51">
        <f>IF($B204="","",IFERROR(INDEX(Lists!$B$4:$B$153,MATCH($B204,Lists!$A$4:$A$153,0)),"Other / Unsorted"))</f>
        <v/>
      </c>
      <c r="D204" s="51">
        <f>IF($B204="","",IFERROR(INDEX(Lists!$C$4:$C$153,MATCH($B204,Lists!$A$4:$A$153,0)),"Spending"))</f>
        <v/>
      </c>
      <c r="E204" s="50" t="n"/>
      <c r="F204" s="52" t="n"/>
      <c r="G204" s="50" t="n"/>
      <c r="H204" s="50" t="n"/>
      <c r="I204" s="50" t="n"/>
    </row>
    <row r="205" ht="15" customHeight="1" s="36">
      <c r="A205" s="49" t="n"/>
      <c r="B205" s="50" t="n"/>
      <c r="C205" s="51">
        <f>IF($B205="","",IFERROR(INDEX(Lists!$B$4:$B$153,MATCH($B205,Lists!$A$4:$A$153,0)),"Other / Unsorted"))</f>
        <v/>
      </c>
      <c r="D205" s="51">
        <f>IF($B205="","",IFERROR(INDEX(Lists!$C$4:$C$153,MATCH($B205,Lists!$A$4:$A$153,0)),"Spending"))</f>
        <v/>
      </c>
      <c r="E205" s="50" t="n"/>
      <c r="F205" s="52" t="n"/>
      <c r="G205" s="50" t="n"/>
      <c r="H205" s="50" t="n"/>
      <c r="I205" s="50" t="n"/>
    </row>
    <row r="206" ht="15" customHeight="1" s="36">
      <c r="A206" s="49" t="n"/>
      <c r="B206" s="50" t="n"/>
      <c r="C206" s="51">
        <f>IF($B206="","",IFERROR(INDEX(Lists!$B$4:$B$153,MATCH($B206,Lists!$A$4:$A$153,0)),"Other / Unsorted"))</f>
        <v/>
      </c>
      <c r="D206" s="51">
        <f>IF($B206="","",IFERROR(INDEX(Lists!$C$4:$C$153,MATCH($B206,Lists!$A$4:$A$153,0)),"Spending"))</f>
        <v/>
      </c>
      <c r="E206" s="50" t="n"/>
      <c r="F206" s="52" t="n"/>
      <c r="G206" s="50" t="n"/>
      <c r="H206" s="50" t="n"/>
      <c r="I206" s="50" t="n"/>
    </row>
    <row r="207" ht="15" customHeight="1" s="36">
      <c r="A207" s="49" t="n"/>
      <c r="B207" s="50" t="n"/>
      <c r="C207" s="51">
        <f>IF($B207="","",IFERROR(INDEX(Lists!$B$4:$B$153,MATCH($B207,Lists!$A$4:$A$153,0)),"Other / Unsorted"))</f>
        <v/>
      </c>
      <c r="D207" s="51">
        <f>IF($B207="","",IFERROR(INDEX(Lists!$C$4:$C$153,MATCH($B207,Lists!$A$4:$A$153,0)),"Spending"))</f>
        <v/>
      </c>
      <c r="E207" s="50" t="n"/>
      <c r="F207" s="52" t="n"/>
      <c r="G207" s="50" t="n"/>
      <c r="H207" s="50" t="n"/>
      <c r="I207" s="50" t="n"/>
    </row>
    <row r="208" ht="15" customHeight="1" s="36">
      <c r="A208" s="49" t="n"/>
      <c r="B208" s="50" t="n"/>
      <c r="C208" s="51">
        <f>IF($B208="","",IFERROR(INDEX(Lists!$B$4:$B$153,MATCH($B208,Lists!$A$4:$A$153,0)),"Other / Unsorted"))</f>
        <v/>
      </c>
      <c r="D208" s="51">
        <f>IF($B208="","",IFERROR(INDEX(Lists!$C$4:$C$153,MATCH($B208,Lists!$A$4:$A$153,0)),"Spending"))</f>
        <v/>
      </c>
      <c r="E208" s="50" t="n"/>
      <c r="F208" s="52" t="n"/>
      <c r="G208" s="50" t="n"/>
      <c r="H208" s="50" t="n"/>
      <c r="I208" s="50" t="n"/>
    </row>
    <row r="209" ht="15" customHeight="1" s="36">
      <c r="A209" s="49" t="n"/>
      <c r="B209" s="50" t="n"/>
      <c r="C209" s="51">
        <f>IF($B209="","",IFERROR(INDEX(Lists!$B$4:$B$153,MATCH($B209,Lists!$A$4:$A$153,0)),"Other / Unsorted"))</f>
        <v/>
      </c>
      <c r="D209" s="51">
        <f>IF($B209="","",IFERROR(INDEX(Lists!$C$4:$C$153,MATCH($B209,Lists!$A$4:$A$153,0)),"Spending"))</f>
        <v/>
      </c>
      <c r="E209" s="50" t="n"/>
      <c r="F209" s="52" t="n"/>
      <c r="G209" s="50" t="n"/>
      <c r="H209" s="50" t="n"/>
      <c r="I209" s="50" t="n"/>
    </row>
    <row r="210" ht="15" customHeight="1" s="36">
      <c r="A210" s="49" t="n"/>
      <c r="B210" s="50" t="n"/>
      <c r="C210" s="51">
        <f>IF($B210="","",IFERROR(INDEX(Lists!$B$4:$B$153,MATCH($B210,Lists!$A$4:$A$153,0)),"Other / Unsorted"))</f>
        <v/>
      </c>
      <c r="D210" s="51">
        <f>IF($B210="","",IFERROR(INDEX(Lists!$C$4:$C$153,MATCH($B210,Lists!$A$4:$A$153,0)),"Spending"))</f>
        <v/>
      </c>
      <c r="E210" s="50" t="n"/>
      <c r="F210" s="52" t="n"/>
      <c r="G210" s="50" t="n"/>
      <c r="H210" s="50" t="n"/>
      <c r="I210" s="50" t="n"/>
    </row>
    <row r="211" ht="15" customHeight="1" s="36">
      <c r="A211" s="49" t="n"/>
      <c r="B211" s="50" t="n"/>
      <c r="C211" s="51">
        <f>IF($B211="","",IFERROR(INDEX(Lists!$B$4:$B$153,MATCH($B211,Lists!$A$4:$A$153,0)),"Other / Unsorted"))</f>
        <v/>
      </c>
      <c r="D211" s="51">
        <f>IF($B211="","",IFERROR(INDEX(Lists!$C$4:$C$153,MATCH($B211,Lists!$A$4:$A$153,0)),"Spending"))</f>
        <v/>
      </c>
      <c r="E211" s="50" t="n"/>
      <c r="F211" s="52" t="n"/>
      <c r="G211" s="50" t="n"/>
      <c r="H211" s="50" t="n"/>
      <c r="I211" s="50" t="n"/>
    </row>
    <row r="212" ht="15" customHeight="1" s="36">
      <c r="A212" s="49" t="n"/>
      <c r="B212" s="50" t="n"/>
      <c r="C212" s="51">
        <f>IF($B212="","",IFERROR(INDEX(Lists!$B$4:$B$153,MATCH($B212,Lists!$A$4:$A$153,0)),"Other / Unsorted"))</f>
        <v/>
      </c>
      <c r="D212" s="51">
        <f>IF($B212="","",IFERROR(INDEX(Lists!$C$4:$C$153,MATCH($B212,Lists!$A$4:$A$153,0)),"Spending"))</f>
        <v/>
      </c>
      <c r="E212" s="50" t="n"/>
      <c r="F212" s="52" t="n"/>
      <c r="G212" s="50" t="n"/>
      <c r="H212" s="50" t="n"/>
      <c r="I212" s="50" t="n"/>
    </row>
    <row r="213" ht="15" customHeight="1" s="36">
      <c r="A213" s="49" t="n"/>
      <c r="B213" s="50" t="n"/>
      <c r="C213" s="51">
        <f>IF($B213="","",IFERROR(INDEX(Lists!$B$4:$B$153,MATCH($B213,Lists!$A$4:$A$153,0)),"Other / Unsorted"))</f>
        <v/>
      </c>
      <c r="D213" s="51">
        <f>IF($B213="","",IFERROR(INDEX(Lists!$C$4:$C$153,MATCH($B213,Lists!$A$4:$A$153,0)),"Spending"))</f>
        <v/>
      </c>
      <c r="E213" s="50" t="n"/>
      <c r="F213" s="52" t="n"/>
      <c r="G213" s="50" t="n"/>
      <c r="H213" s="50" t="n"/>
      <c r="I213" s="50" t="n"/>
    </row>
    <row r="214" ht="15" customHeight="1" s="36">
      <c r="A214" s="49" t="n"/>
      <c r="B214" s="50" t="n"/>
      <c r="C214" s="51">
        <f>IF($B214="","",IFERROR(INDEX(Lists!$B$4:$B$153,MATCH($B214,Lists!$A$4:$A$153,0)),"Other / Unsorted"))</f>
        <v/>
      </c>
      <c r="D214" s="51">
        <f>IF($B214="","",IFERROR(INDEX(Lists!$C$4:$C$153,MATCH($B214,Lists!$A$4:$A$153,0)),"Spending"))</f>
        <v/>
      </c>
      <c r="E214" s="50" t="n"/>
      <c r="F214" s="52" t="n"/>
      <c r="G214" s="50" t="n"/>
      <c r="H214" s="50" t="n"/>
      <c r="I214" s="50" t="n"/>
    </row>
    <row r="215" ht="15" customHeight="1" s="36">
      <c r="A215" s="49" t="n"/>
      <c r="B215" s="50" t="n"/>
      <c r="C215" s="51">
        <f>IF($B215="","",IFERROR(INDEX(Lists!$B$4:$B$153,MATCH($B215,Lists!$A$4:$A$153,0)),"Other / Unsorted"))</f>
        <v/>
      </c>
      <c r="D215" s="51">
        <f>IF($B215="","",IFERROR(INDEX(Lists!$C$4:$C$153,MATCH($B215,Lists!$A$4:$A$153,0)),"Spending"))</f>
        <v/>
      </c>
      <c r="E215" s="50" t="n"/>
      <c r="F215" s="52" t="n"/>
      <c r="G215" s="50" t="n"/>
      <c r="H215" s="50" t="n"/>
      <c r="I215" s="50" t="n"/>
    </row>
    <row r="216" ht="15" customHeight="1" s="36">
      <c r="A216" s="49" t="n"/>
      <c r="B216" s="50" t="n"/>
      <c r="C216" s="51">
        <f>IF($B216="","",IFERROR(INDEX(Lists!$B$4:$B$153,MATCH($B216,Lists!$A$4:$A$153,0)),"Other / Unsorted"))</f>
        <v/>
      </c>
      <c r="D216" s="51">
        <f>IF($B216="","",IFERROR(INDEX(Lists!$C$4:$C$153,MATCH($B216,Lists!$A$4:$A$153,0)),"Spending"))</f>
        <v/>
      </c>
      <c r="E216" s="50" t="n"/>
      <c r="F216" s="52" t="n"/>
      <c r="G216" s="50" t="n"/>
      <c r="H216" s="50" t="n"/>
      <c r="I216" s="50" t="n"/>
    </row>
    <row r="217" ht="15" customHeight="1" s="36">
      <c r="A217" s="49" t="n"/>
      <c r="B217" s="50" t="n"/>
      <c r="C217" s="51">
        <f>IF($B217="","",IFERROR(INDEX(Lists!$B$4:$B$153,MATCH($B217,Lists!$A$4:$A$153,0)),"Other / Unsorted"))</f>
        <v/>
      </c>
      <c r="D217" s="51">
        <f>IF($B217="","",IFERROR(INDEX(Lists!$C$4:$C$153,MATCH($B217,Lists!$A$4:$A$153,0)),"Spending"))</f>
        <v/>
      </c>
      <c r="E217" s="50" t="n"/>
      <c r="F217" s="52" t="n"/>
      <c r="G217" s="50" t="n"/>
      <c r="H217" s="50" t="n"/>
      <c r="I217" s="50" t="n"/>
    </row>
    <row r="218" ht="15" customHeight="1" s="36">
      <c r="A218" s="49" t="n"/>
      <c r="B218" s="50" t="n"/>
      <c r="C218" s="51">
        <f>IF($B218="","",IFERROR(INDEX(Lists!$B$4:$B$153,MATCH($B218,Lists!$A$4:$A$153,0)),"Other / Unsorted"))</f>
        <v/>
      </c>
      <c r="D218" s="51">
        <f>IF($B218="","",IFERROR(INDEX(Lists!$C$4:$C$153,MATCH($B218,Lists!$A$4:$A$153,0)),"Spending"))</f>
        <v/>
      </c>
      <c r="E218" s="50" t="n"/>
      <c r="F218" s="52" t="n"/>
      <c r="G218" s="50" t="n"/>
      <c r="H218" s="50" t="n"/>
      <c r="I218" s="50" t="n"/>
    </row>
    <row r="219" ht="15" customHeight="1" s="36">
      <c r="A219" s="49" t="n"/>
      <c r="B219" s="50" t="n"/>
      <c r="C219" s="51">
        <f>IF($B219="","",IFERROR(INDEX(Lists!$B$4:$B$153,MATCH($B219,Lists!$A$4:$A$153,0)),"Other / Unsorted"))</f>
        <v/>
      </c>
      <c r="D219" s="51">
        <f>IF($B219="","",IFERROR(INDEX(Lists!$C$4:$C$153,MATCH($B219,Lists!$A$4:$A$153,0)),"Spending"))</f>
        <v/>
      </c>
      <c r="E219" s="50" t="n"/>
      <c r="F219" s="52" t="n"/>
      <c r="G219" s="50" t="n"/>
      <c r="H219" s="50" t="n"/>
      <c r="I219" s="50" t="n"/>
    </row>
    <row r="220" ht="15" customHeight="1" s="36">
      <c r="A220" s="49" t="n"/>
      <c r="B220" s="50" t="n"/>
      <c r="C220" s="51">
        <f>IF($B220="","",IFERROR(INDEX(Lists!$B$4:$B$153,MATCH($B220,Lists!$A$4:$A$153,0)),"Other / Unsorted"))</f>
        <v/>
      </c>
      <c r="D220" s="51">
        <f>IF($B220="","",IFERROR(INDEX(Lists!$C$4:$C$153,MATCH($B220,Lists!$A$4:$A$153,0)),"Spending"))</f>
        <v/>
      </c>
      <c r="E220" s="50" t="n"/>
      <c r="F220" s="52" t="n"/>
      <c r="G220" s="50" t="n"/>
      <c r="H220" s="50" t="n"/>
      <c r="I220" s="50" t="n"/>
    </row>
    <row r="221" ht="15" customHeight="1" s="36">
      <c r="A221" s="49" t="n"/>
      <c r="B221" s="50" t="n"/>
      <c r="C221" s="51">
        <f>IF($B221="","",IFERROR(INDEX(Lists!$B$4:$B$153,MATCH($B221,Lists!$A$4:$A$153,0)),"Other / Unsorted"))</f>
        <v/>
      </c>
      <c r="D221" s="51">
        <f>IF($B221="","",IFERROR(INDEX(Lists!$C$4:$C$153,MATCH($B221,Lists!$A$4:$A$153,0)),"Spending"))</f>
        <v/>
      </c>
      <c r="E221" s="50" t="n"/>
      <c r="F221" s="52" t="n"/>
      <c r="G221" s="50" t="n"/>
      <c r="H221" s="50" t="n"/>
      <c r="I221" s="50" t="n"/>
    </row>
    <row r="222" ht="15" customHeight="1" s="36">
      <c r="A222" s="49" t="n"/>
      <c r="B222" s="50" t="n"/>
      <c r="C222" s="51">
        <f>IF($B222="","",IFERROR(INDEX(Lists!$B$4:$B$153,MATCH($B222,Lists!$A$4:$A$153,0)),"Other / Unsorted"))</f>
        <v/>
      </c>
      <c r="D222" s="51">
        <f>IF($B222="","",IFERROR(INDEX(Lists!$C$4:$C$153,MATCH($B222,Lists!$A$4:$A$153,0)),"Spending"))</f>
        <v/>
      </c>
      <c r="E222" s="50" t="n"/>
      <c r="F222" s="52" t="n"/>
      <c r="G222" s="50" t="n"/>
      <c r="H222" s="50" t="n"/>
      <c r="I222" s="50" t="n"/>
    </row>
    <row r="223" ht="15" customHeight="1" s="36">
      <c r="A223" s="49" t="n"/>
      <c r="B223" s="50" t="n"/>
      <c r="C223" s="51">
        <f>IF($B223="","",IFERROR(INDEX(Lists!$B$4:$B$153,MATCH($B223,Lists!$A$4:$A$153,0)),"Other / Unsorted"))</f>
        <v/>
      </c>
      <c r="D223" s="51">
        <f>IF($B223="","",IFERROR(INDEX(Lists!$C$4:$C$153,MATCH($B223,Lists!$A$4:$A$153,0)),"Spending"))</f>
        <v/>
      </c>
      <c r="E223" s="50" t="n"/>
      <c r="F223" s="52" t="n"/>
      <c r="G223" s="50" t="n"/>
      <c r="H223" s="50" t="n"/>
      <c r="I223" s="50" t="n"/>
    </row>
    <row r="224" ht="15" customHeight="1" s="36">
      <c r="A224" s="49" t="n"/>
      <c r="B224" s="50" t="n"/>
      <c r="C224" s="51">
        <f>IF($B224="","",IFERROR(INDEX(Lists!$B$4:$B$153,MATCH($B224,Lists!$A$4:$A$153,0)),"Other / Unsorted"))</f>
        <v/>
      </c>
      <c r="D224" s="51">
        <f>IF($B224="","",IFERROR(INDEX(Lists!$C$4:$C$153,MATCH($B224,Lists!$A$4:$A$153,0)),"Spending"))</f>
        <v/>
      </c>
      <c r="E224" s="50" t="n"/>
      <c r="F224" s="52" t="n"/>
      <c r="G224" s="50" t="n"/>
      <c r="H224" s="50" t="n"/>
      <c r="I224" s="50" t="n"/>
    </row>
    <row r="225" ht="15" customHeight="1" s="36">
      <c r="A225" s="49" t="n"/>
      <c r="B225" s="50" t="n"/>
      <c r="C225" s="51">
        <f>IF($B225="","",IFERROR(INDEX(Lists!$B$4:$B$153,MATCH($B225,Lists!$A$4:$A$153,0)),"Other / Unsorted"))</f>
        <v/>
      </c>
      <c r="D225" s="51">
        <f>IF($B225="","",IFERROR(INDEX(Lists!$C$4:$C$153,MATCH($B225,Lists!$A$4:$A$153,0)),"Spending"))</f>
        <v/>
      </c>
      <c r="E225" s="50" t="n"/>
      <c r="F225" s="52" t="n"/>
      <c r="G225" s="50" t="n"/>
      <c r="H225" s="50" t="n"/>
      <c r="I225" s="50" t="n"/>
    </row>
    <row r="226" ht="15" customHeight="1" s="36">
      <c r="A226" s="49" t="n"/>
      <c r="B226" s="50" t="n"/>
      <c r="C226" s="51">
        <f>IF($B226="","",IFERROR(INDEX(Lists!$B$4:$B$153,MATCH($B226,Lists!$A$4:$A$153,0)),"Other / Unsorted"))</f>
        <v/>
      </c>
      <c r="D226" s="51">
        <f>IF($B226="","",IFERROR(INDEX(Lists!$C$4:$C$153,MATCH($B226,Lists!$A$4:$A$153,0)),"Spending"))</f>
        <v/>
      </c>
      <c r="E226" s="50" t="n"/>
      <c r="F226" s="52" t="n"/>
      <c r="G226" s="50" t="n"/>
      <c r="H226" s="50" t="n"/>
      <c r="I226" s="50" t="n"/>
    </row>
    <row r="227" ht="15" customHeight="1" s="36">
      <c r="A227" s="49" t="n"/>
      <c r="B227" s="50" t="n"/>
      <c r="C227" s="51">
        <f>IF($B227="","",IFERROR(INDEX(Lists!$B$4:$B$153,MATCH($B227,Lists!$A$4:$A$153,0)),"Other / Unsorted"))</f>
        <v/>
      </c>
      <c r="D227" s="51">
        <f>IF($B227="","",IFERROR(INDEX(Lists!$C$4:$C$153,MATCH($B227,Lists!$A$4:$A$153,0)),"Spending"))</f>
        <v/>
      </c>
      <c r="E227" s="50" t="n"/>
      <c r="F227" s="52" t="n"/>
      <c r="G227" s="50" t="n"/>
      <c r="H227" s="50" t="n"/>
      <c r="I227" s="50" t="n"/>
    </row>
    <row r="228" ht="15" customHeight="1" s="36">
      <c r="A228" s="49" t="n"/>
      <c r="B228" s="50" t="n"/>
      <c r="C228" s="51">
        <f>IF($B228="","",IFERROR(INDEX(Lists!$B$4:$B$153,MATCH($B228,Lists!$A$4:$A$153,0)),"Other / Unsorted"))</f>
        <v/>
      </c>
      <c r="D228" s="51">
        <f>IF($B228="","",IFERROR(INDEX(Lists!$C$4:$C$153,MATCH($B228,Lists!$A$4:$A$153,0)),"Spending"))</f>
        <v/>
      </c>
      <c r="E228" s="50" t="n"/>
      <c r="F228" s="52" t="n"/>
      <c r="G228" s="50" t="n"/>
      <c r="H228" s="50" t="n"/>
      <c r="I228" s="50" t="n"/>
    </row>
    <row r="229" ht="15" customHeight="1" s="36">
      <c r="A229" s="49" t="n"/>
      <c r="B229" s="50" t="n"/>
      <c r="C229" s="51">
        <f>IF($B229="","",IFERROR(INDEX(Lists!$B$4:$B$153,MATCH($B229,Lists!$A$4:$A$153,0)),"Other / Unsorted"))</f>
        <v/>
      </c>
      <c r="D229" s="51">
        <f>IF($B229="","",IFERROR(INDEX(Lists!$C$4:$C$153,MATCH($B229,Lists!$A$4:$A$153,0)),"Spending"))</f>
        <v/>
      </c>
      <c r="E229" s="50" t="n"/>
      <c r="F229" s="52" t="n"/>
      <c r="G229" s="50" t="n"/>
      <c r="H229" s="50" t="n"/>
      <c r="I229" s="50" t="n"/>
    </row>
    <row r="230" ht="15" customHeight="1" s="36">
      <c r="A230" s="49" t="n"/>
      <c r="B230" s="50" t="n"/>
      <c r="C230" s="51">
        <f>IF($B230="","",IFERROR(INDEX(Lists!$B$4:$B$153,MATCH($B230,Lists!$A$4:$A$153,0)),"Other / Unsorted"))</f>
        <v/>
      </c>
      <c r="D230" s="51">
        <f>IF($B230="","",IFERROR(INDEX(Lists!$C$4:$C$153,MATCH($B230,Lists!$A$4:$A$153,0)),"Spending"))</f>
        <v/>
      </c>
      <c r="E230" s="50" t="n"/>
      <c r="F230" s="52" t="n"/>
      <c r="G230" s="50" t="n"/>
      <c r="H230" s="50" t="n"/>
      <c r="I230" s="50" t="n"/>
    </row>
    <row r="231" ht="15" customHeight="1" s="36">
      <c r="A231" s="49" t="n"/>
      <c r="B231" s="50" t="n"/>
      <c r="C231" s="51">
        <f>IF($B231="","",IFERROR(INDEX(Lists!$B$4:$B$153,MATCH($B231,Lists!$A$4:$A$153,0)),"Other / Unsorted"))</f>
        <v/>
      </c>
      <c r="D231" s="51">
        <f>IF($B231="","",IFERROR(INDEX(Lists!$C$4:$C$153,MATCH($B231,Lists!$A$4:$A$153,0)),"Spending"))</f>
        <v/>
      </c>
      <c r="E231" s="50" t="n"/>
      <c r="F231" s="52" t="n"/>
      <c r="G231" s="50" t="n"/>
      <c r="H231" s="50" t="n"/>
      <c r="I231" s="50" t="n"/>
    </row>
    <row r="232" ht="15" customHeight="1" s="36">
      <c r="A232" s="49" t="n"/>
      <c r="B232" s="50" t="n"/>
      <c r="C232" s="51">
        <f>IF($B232="","",IFERROR(INDEX(Lists!$B$4:$B$153,MATCH($B232,Lists!$A$4:$A$153,0)),"Other / Unsorted"))</f>
        <v/>
      </c>
      <c r="D232" s="51">
        <f>IF($B232="","",IFERROR(INDEX(Lists!$C$4:$C$153,MATCH($B232,Lists!$A$4:$A$153,0)),"Spending"))</f>
        <v/>
      </c>
      <c r="E232" s="50" t="n"/>
      <c r="F232" s="52" t="n"/>
      <c r="G232" s="50" t="n"/>
      <c r="H232" s="50" t="n"/>
      <c r="I232" s="50" t="n"/>
    </row>
    <row r="233" ht="15" customHeight="1" s="36">
      <c r="A233" s="49" t="n"/>
      <c r="B233" s="50" t="n"/>
      <c r="C233" s="51">
        <f>IF($B233="","",IFERROR(INDEX(Lists!$B$4:$B$153,MATCH($B233,Lists!$A$4:$A$153,0)),"Other / Unsorted"))</f>
        <v/>
      </c>
      <c r="D233" s="51">
        <f>IF($B233="","",IFERROR(INDEX(Lists!$C$4:$C$153,MATCH($B233,Lists!$A$4:$A$153,0)),"Spending"))</f>
        <v/>
      </c>
      <c r="E233" s="50" t="n"/>
      <c r="F233" s="52" t="n"/>
      <c r="G233" s="50" t="n"/>
      <c r="H233" s="50" t="n"/>
      <c r="I233" s="50" t="n"/>
    </row>
    <row r="234" ht="15" customHeight="1" s="36">
      <c r="A234" s="49" t="n"/>
      <c r="B234" s="50" t="n"/>
      <c r="C234" s="51">
        <f>IF($B234="","",IFERROR(INDEX(Lists!$B$4:$B$153,MATCH($B234,Lists!$A$4:$A$153,0)),"Other / Unsorted"))</f>
        <v/>
      </c>
      <c r="D234" s="51">
        <f>IF($B234="","",IFERROR(INDEX(Lists!$C$4:$C$153,MATCH($B234,Lists!$A$4:$A$153,0)),"Spending"))</f>
        <v/>
      </c>
      <c r="E234" s="50" t="n"/>
      <c r="F234" s="52" t="n"/>
      <c r="G234" s="50" t="n"/>
      <c r="H234" s="50" t="n"/>
      <c r="I234" s="50" t="n"/>
    </row>
    <row r="235" ht="15" customHeight="1" s="36">
      <c r="A235" s="49" t="n"/>
      <c r="B235" s="50" t="n"/>
      <c r="C235" s="51">
        <f>IF($B235="","",IFERROR(INDEX(Lists!$B$4:$B$153,MATCH($B235,Lists!$A$4:$A$153,0)),"Other / Unsorted"))</f>
        <v/>
      </c>
      <c r="D235" s="51">
        <f>IF($B235="","",IFERROR(INDEX(Lists!$C$4:$C$153,MATCH($B235,Lists!$A$4:$A$153,0)),"Spending"))</f>
        <v/>
      </c>
      <c r="E235" s="50" t="n"/>
      <c r="F235" s="52" t="n"/>
      <c r="G235" s="50" t="n"/>
      <c r="H235" s="50" t="n"/>
      <c r="I235" s="50" t="n"/>
    </row>
    <row r="236" ht="15" customHeight="1" s="36">
      <c r="A236" s="49" t="n"/>
      <c r="B236" s="50" t="n"/>
      <c r="C236" s="51">
        <f>IF($B236="","",IFERROR(INDEX(Lists!$B$4:$B$153,MATCH($B236,Lists!$A$4:$A$153,0)),"Other / Unsorted"))</f>
        <v/>
      </c>
      <c r="D236" s="51">
        <f>IF($B236="","",IFERROR(INDEX(Lists!$C$4:$C$153,MATCH($B236,Lists!$A$4:$A$153,0)),"Spending"))</f>
        <v/>
      </c>
      <c r="E236" s="50" t="n"/>
      <c r="F236" s="52" t="n"/>
      <c r="G236" s="50" t="n"/>
      <c r="H236" s="50" t="n"/>
      <c r="I236" s="50" t="n"/>
    </row>
    <row r="237" ht="15" customHeight="1" s="36">
      <c r="A237" s="49" t="n"/>
      <c r="B237" s="50" t="n"/>
      <c r="C237" s="51">
        <f>IF($B237="","",IFERROR(INDEX(Lists!$B$4:$B$153,MATCH($B237,Lists!$A$4:$A$153,0)),"Other / Unsorted"))</f>
        <v/>
      </c>
      <c r="D237" s="51">
        <f>IF($B237="","",IFERROR(INDEX(Lists!$C$4:$C$153,MATCH($B237,Lists!$A$4:$A$153,0)),"Spending"))</f>
        <v/>
      </c>
      <c r="E237" s="50" t="n"/>
      <c r="F237" s="52" t="n"/>
      <c r="G237" s="50" t="n"/>
      <c r="H237" s="50" t="n"/>
      <c r="I237" s="50" t="n"/>
    </row>
    <row r="238" ht="15" customHeight="1" s="36">
      <c r="A238" s="49" t="n"/>
      <c r="B238" s="50" t="n"/>
      <c r="C238" s="51">
        <f>IF($B238="","",IFERROR(INDEX(Lists!$B$4:$B$153,MATCH($B238,Lists!$A$4:$A$153,0)),"Other / Unsorted"))</f>
        <v/>
      </c>
      <c r="D238" s="51">
        <f>IF($B238="","",IFERROR(INDEX(Lists!$C$4:$C$153,MATCH($B238,Lists!$A$4:$A$153,0)),"Spending"))</f>
        <v/>
      </c>
      <c r="E238" s="50" t="n"/>
      <c r="F238" s="52" t="n"/>
      <c r="G238" s="50" t="n"/>
      <c r="H238" s="50" t="n"/>
      <c r="I238" s="50" t="n"/>
    </row>
    <row r="239" ht="15" customHeight="1" s="36">
      <c r="A239" s="49" t="n"/>
      <c r="B239" s="50" t="n"/>
      <c r="C239" s="51">
        <f>IF($B239="","",IFERROR(INDEX(Lists!$B$4:$B$153,MATCH($B239,Lists!$A$4:$A$153,0)),"Other / Unsorted"))</f>
        <v/>
      </c>
      <c r="D239" s="51">
        <f>IF($B239="","",IFERROR(INDEX(Lists!$C$4:$C$153,MATCH($B239,Lists!$A$4:$A$153,0)),"Spending"))</f>
        <v/>
      </c>
      <c r="E239" s="50" t="n"/>
      <c r="F239" s="52" t="n"/>
      <c r="G239" s="50" t="n"/>
      <c r="H239" s="50" t="n"/>
      <c r="I239" s="50" t="n"/>
    </row>
    <row r="240" ht="15" customHeight="1" s="36">
      <c r="A240" s="49" t="n"/>
      <c r="B240" s="50" t="n"/>
      <c r="C240" s="51">
        <f>IF($B240="","",IFERROR(INDEX(Lists!$B$4:$B$153,MATCH($B240,Lists!$A$4:$A$153,0)),"Other / Unsorted"))</f>
        <v/>
      </c>
      <c r="D240" s="51">
        <f>IF($B240="","",IFERROR(INDEX(Lists!$C$4:$C$153,MATCH($B240,Lists!$A$4:$A$153,0)),"Spending"))</f>
        <v/>
      </c>
      <c r="E240" s="50" t="n"/>
      <c r="F240" s="52" t="n"/>
      <c r="G240" s="50" t="n"/>
      <c r="H240" s="50" t="n"/>
      <c r="I240" s="50" t="n"/>
    </row>
    <row r="241" ht="15" customHeight="1" s="36">
      <c r="A241" s="49" t="n"/>
      <c r="B241" s="50" t="n"/>
      <c r="C241" s="51">
        <f>IF($B241="","",IFERROR(INDEX(Lists!$B$4:$B$153,MATCH($B241,Lists!$A$4:$A$153,0)),"Other / Unsorted"))</f>
        <v/>
      </c>
      <c r="D241" s="51">
        <f>IF($B241="","",IFERROR(INDEX(Lists!$C$4:$C$153,MATCH($B241,Lists!$A$4:$A$153,0)),"Spending"))</f>
        <v/>
      </c>
      <c r="E241" s="50" t="n"/>
      <c r="F241" s="52" t="n"/>
      <c r="G241" s="50" t="n"/>
      <c r="H241" s="50" t="n"/>
      <c r="I241" s="50" t="n"/>
    </row>
    <row r="242" ht="15" customHeight="1" s="36">
      <c r="A242" s="49" t="n"/>
      <c r="B242" s="50" t="n"/>
      <c r="C242" s="51">
        <f>IF($B242="","",IFERROR(INDEX(Lists!$B$4:$B$153,MATCH($B242,Lists!$A$4:$A$153,0)),"Other / Unsorted"))</f>
        <v/>
      </c>
      <c r="D242" s="51">
        <f>IF($B242="","",IFERROR(INDEX(Lists!$C$4:$C$153,MATCH($B242,Lists!$A$4:$A$153,0)),"Spending"))</f>
        <v/>
      </c>
      <c r="E242" s="50" t="n"/>
      <c r="F242" s="52" t="n"/>
      <c r="G242" s="50" t="n"/>
      <c r="H242" s="50" t="n"/>
      <c r="I242" s="50" t="n"/>
    </row>
    <row r="243" ht="15" customHeight="1" s="36">
      <c r="A243" s="49" t="n"/>
      <c r="B243" s="50" t="n"/>
      <c r="C243" s="51">
        <f>IF($B243="","",IFERROR(INDEX(Lists!$B$4:$B$153,MATCH($B243,Lists!$A$4:$A$153,0)),"Other / Unsorted"))</f>
        <v/>
      </c>
      <c r="D243" s="51">
        <f>IF($B243="","",IFERROR(INDEX(Lists!$C$4:$C$153,MATCH($B243,Lists!$A$4:$A$153,0)),"Spending"))</f>
        <v/>
      </c>
      <c r="E243" s="50" t="n"/>
      <c r="F243" s="52" t="n"/>
      <c r="G243" s="50" t="n"/>
      <c r="H243" s="50" t="n"/>
      <c r="I243" s="50" t="n"/>
    </row>
    <row r="244" ht="15" customHeight="1" s="36">
      <c r="A244" s="49" t="n"/>
      <c r="B244" s="50" t="n"/>
      <c r="C244" s="51">
        <f>IF($B244="","",IFERROR(INDEX(Lists!$B$4:$B$153,MATCH($B244,Lists!$A$4:$A$153,0)),"Other / Unsorted"))</f>
        <v/>
      </c>
      <c r="D244" s="51">
        <f>IF($B244="","",IFERROR(INDEX(Lists!$C$4:$C$153,MATCH($B244,Lists!$A$4:$A$153,0)),"Spending"))</f>
        <v/>
      </c>
      <c r="E244" s="50" t="n"/>
      <c r="F244" s="52" t="n"/>
      <c r="G244" s="50" t="n"/>
      <c r="H244" s="50" t="n"/>
      <c r="I244" s="50" t="n"/>
    </row>
    <row r="245" ht="15" customHeight="1" s="36">
      <c r="A245" s="49" t="n"/>
      <c r="B245" s="50" t="n"/>
      <c r="C245" s="51">
        <f>IF($B245="","",IFERROR(INDEX(Lists!$B$4:$B$153,MATCH($B245,Lists!$A$4:$A$153,0)),"Other / Unsorted"))</f>
        <v/>
      </c>
      <c r="D245" s="51">
        <f>IF($B245="","",IFERROR(INDEX(Lists!$C$4:$C$153,MATCH($B245,Lists!$A$4:$A$153,0)),"Spending"))</f>
        <v/>
      </c>
      <c r="E245" s="50" t="n"/>
      <c r="F245" s="52" t="n"/>
      <c r="G245" s="50" t="n"/>
      <c r="H245" s="50" t="n"/>
      <c r="I245" s="50" t="n"/>
    </row>
    <row r="246" ht="15" customHeight="1" s="36">
      <c r="A246" s="49" t="n"/>
      <c r="B246" s="50" t="n"/>
      <c r="C246" s="51">
        <f>IF($B246="","",IFERROR(INDEX(Lists!$B$4:$B$153,MATCH($B246,Lists!$A$4:$A$153,0)),"Other / Unsorted"))</f>
        <v/>
      </c>
      <c r="D246" s="51">
        <f>IF($B246="","",IFERROR(INDEX(Lists!$C$4:$C$153,MATCH($B246,Lists!$A$4:$A$153,0)),"Spending"))</f>
        <v/>
      </c>
      <c r="E246" s="50" t="n"/>
      <c r="F246" s="52" t="n"/>
      <c r="G246" s="50" t="n"/>
      <c r="H246" s="50" t="n"/>
      <c r="I246" s="50" t="n"/>
    </row>
    <row r="247" ht="15" customHeight="1" s="36">
      <c r="A247" s="49" t="n"/>
      <c r="B247" s="50" t="n"/>
      <c r="C247" s="51">
        <f>IF($B247="","",IFERROR(INDEX(Lists!$B$4:$B$153,MATCH($B247,Lists!$A$4:$A$153,0)),"Other / Unsorted"))</f>
        <v/>
      </c>
      <c r="D247" s="51">
        <f>IF($B247="","",IFERROR(INDEX(Lists!$C$4:$C$153,MATCH($B247,Lists!$A$4:$A$153,0)),"Spending"))</f>
        <v/>
      </c>
      <c r="E247" s="50" t="n"/>
      <c r="F247" s="52" t="n"/>
      <c r="G247" s="50" t="n"/>
      <c r="H247" s="50" t="n"/>
      <c r="I247" s="50" t="n"/>
    </row>
    <row r="248" ht="15" customHeight="1" s="36">
      <c r="A248" s="49" t="n"/>
      <c r="B248" s="50" t="n"/>
      <c r="C248" s="51">
        <f>IF($B248="","",IFERROR(INDEX(Lists!$B$4:$B$153,MATCH($B248,Lists!$A$4:$A$153,0)),"Other / Unsorted"))</f>
        <v/>
      </c>
      <c r="D248" s="51">
        <f>IF($B248="","",IFERROR(INDEX(Lists!$C$4:$C$153,MATCH($B248,Lists!$A$4:$A$153,0)),"Spending"))</f>
        <v/>
      </c>
      <c r="E248" s="50" t="n"/>
      <c r="F248" s="52" t="n"/>
      <c r="G248" s="50" t="n"/>
      <c r="H248" s="50" t="n"/>
      <c r="I248" s="50" t="n"/>
    </row>
    <row r="249" ht="15" customHeight="1" s="36">
      <c r="A249" s="49" t="n"/>
      <c r="B249" s="50" t="n"/>
      <c r="C249" s="51">
        <f>IF($B249="","",IFERROR(INDEX(Lists!$B$4:$B$153,MATCH($B249,Lists!$A$4:$A$153,0)),"Other / Unsorted"))</f>
        <v/>
      </c>
      <c r="D249" s="51">
        <f>IF($B249="","",IFERROR(INDEX(Lists!$C$4:$C$153,MATCH($B249,Lists!$A$4:$A$153,0)),"Spending"))</f>
        <v/>
      </c>
      <c r="E249" s="50" t="n"/>
      <c r="F249" s="52" t="n"/>
      <c r="G249" s="50" t="n"/>
      <c r="H249" s="50" t="n"/>
      <c r="I249" s="50" t="n"/>
    </row>
    <row r="250" ht="15" customHeight="1" s="36">
      <c r="A250" s="49" t="n"/>
      <c r="B250" s="50" t="n"/>
      <c r="C250" s="51">
        <f>IF($B250="","",IFERROR(INDEX(Lists!$B$4:$B$153,MATCH($B250,Lists!$A$4:$A$153,0)),"Other / Unsorted"))</f>
        <v/>
      </c>
      <c r="D250" s="51">
        <f>IF($B250="","",IFERROR(INDEX(Lists!$C$4:$C$153,MATCH($B250,Lists!$A$4:$A$153,0)),"Spending"))</f>
        <v/>
      </c>
      <c r="E250" s="50" t="n"/>
      <c r="F250" s="52" t="n"/>
      <c r="G250" s="50" t="n"/>
      <c r="H250" s="50" t="n"/>
      <c r="I250" s="50" t="n"/>
    </row>
    <row r="251" ht="15" customHeight="1" s="36">
      <c r="A251" s="49" t="n"/>
      <c r="B251" s="50" t="n"/>
      <c r="C251" s="51">
        <f>IF($B251="","",IFERROR(INDEX(Lists!$B$4:$B$153,MATCH($B251,Lists!$A$4:$A$153,0)),"Other / Unsorted"))</f>
        <v/>
      </c>
      <c r="D251" s="51">
        <f>IF($B251="","",IFERROR(INDEX(Lists!$C$4:$C$153,MATCH($B251,Lists!$A$4:$A$153,0)),"Spending"))</f>
        <v/>
      </c>
      <c r="E251" s="50" t="n"/>
      <c r="F251" s="52" t="n"/>
      <c r="G251" s="50" t="n"/>
      <c r="H251" s="50" t="n"/>
      <c r="I251" s="50" t="n"/>
    </row>
    <row r="252" ht="15" customHeight="1" s="36">
      <c r="A252" s="49" t="n"/>
      <c r="B252" s="50" t="n"/>
      <c r="C252" s="51">
        <f>IF($B252="","",IFERROR(INDEX(Lists!$B$4:$B$153,MATCH($B252,Lists!$A$4:$A$153,0)),"Other / Unsorted"))</f>
        <v/>
      </c>
      <c r="D252" s="51">
        <f>IF($B252="","",IFERROR(INDEX(Lists!$C$4:$C$153,MATCH($B252,Lists!$A$4:$A$153,0)),"Spending"))</f>
        <v/>
      </c>
      <c r="E252" s="50" t="n"/>
      <c r="F252" s="52" t="n"/>
      <c r="G252" s="50" t="n"/>
      <c r="H252" s="50" t="n"/>
      <c r="I252" s="50" t="n"/>
    </row>
    <row r="253" ht="15" customHeight="1" s="36">
      <c r="A253" s="49" t="n"/>
      <c r="B253" s="50" t="n"/>
      <c r="C253" s="51">
        <f>IF($B253="","",IFERROR(INDEX(Lists!$B$4:$B$153,MATCH($B253,Lists!$A$4:$A$153,0)),"Other / Unsorted"))</f>
        <v/>
      </c>
      <c r="D253" s="51">
        <f>IF($B253="","",IFERROR(INDEX(Lists!$C$4:$C$153,MATCH($B253,Lists!$A$4:$A$153,0)),"Spending"))</f>
        <v/>
      </c>
      <c r="E253" s="50" t="n"/>
      <c r="F253" s="52" t="n"/>
      <c r="G253" s="50" t="n"/>
      <c r="H253" s="50" t="n"/>
      <c r="I253" s="50" t="n"/>
    </row>
    <row r="254" ht="15" customHeight="1" s="36">
      <c r="A254" s="49" t="n"/>
      <c r="B254" s="50" t="n"/>
      <c r="C254" s="51">
        <f>IF($B254="","",IFERROR(INDEX(Lists!$B$4:$B$153,MATCH($B254,Lists!$A$4:$A$153,0)),"Other / Unsorted"))</f>
        <v/>
      </c>
      <c r="D254" s="51">
        <f>IF($B254="","",IFERROR(INDEX(Lists!$C$4:$C$153,MATCH($B254,Lists!$A$4:$A$153,0)),"Spending"))</f>
        <v/>
      </c>
      <c r="E254" s="50" t="n"/>
      <c r="F254" s="52" t="n"/>
      <c r="G254" s="50" t="n"/>
      <c r="H254" s="50" t="n"/>
      <c r="I254" s="50" t="n"/>
    </row>
    <row r="255" ht="15" customHeight="1" s="36">
      <c r="A255" s="49" t="n"/>
      <c r="B255" s="50" t="n"/>
      <c r="C255" s="51">
        <f>IF($B255="","",IFERROR(INDEX(Lists!$B$4:$B$153,MATCH($B255,Lists!$A$4:$A$153,0)),"Other / Unsorted"))</f>
        <v/>
      </c>
      <c r="D255" s="51">
        <f>IF($B255="","",IFERROR(INDEX(Lists!$C$4:$C$153,MATCH($B255,Lists!$A$4:$A$153,0)),"Spending"))</f>
        <v/>
      </c>
      <c r="E255" s="50" t="n"/>
      <c r="F255" s="52" t="n"/>
      <c r="G255" s="50" t="n"/>
      <c r="H255" s="50" t="n"/>
      <c r="I255" s="50" t="n"/>
    </row>
    <row r="256" ht="15" customHeight="1" s="36">
      <c r="A256" s="49" t="n"/>
      <c r="B256" s="50" t="n"/>
      <c r="C256" s="51">
        <f>IF($B256="","",IFERROR(INDEX(Lists!$B$4:$B$153,MATCH($B256,Lists!$A$4:$A$153,0)),"Other / Unsorted"))</f>
        <v/>
      </c>
      <c r="D256" s="51">
        <f>IF($B256="","",IFERROR(INDEX(Lists!$C$4:$C$153,MATCH($B256,Lists!$A$4:$A$153,0)),"Spending"))</f>
        <v/>
      </c>
      <c r="E256" s="50" t="n"/>
      <c r="F256" s="52" t="n"/>
      <c r="G256" s="50" t="n"/>
      <c r="H256" s="50" t="n"/>
      <c r="I256" s="50" t="n"/>
    </row>
    <row r="257" ht="15" customHeight="1" s="36">
      <c r="A257" s="49" t="n"/>
      <c r="B257" s="50" t="n"/>
      <c r="C257" s="51">
        <f>IF($B257="","",IFERROR(INDEX(Lists!$B$4:$B$153,MATCH($B257,Lists!$A$4:$A$153,0)),"Other / Unsorted"))</f>
        <v/>
      </c>
      <c r="D257" s="51">
        <f>IF($B257="","",IFERROR(INDEX(Lists!$C$4:$C$153,MATCH($B257,Lists!$A$4:$A$153,0)),"Spending"))</f>
        <v/>
      </c>
      <c r="E257" s="50" t="n"/>
      <c r="F257" s="52" t="n"/>
      <c r="G257" s="50" t="n"/>
      <c r="H257" s="50" t="n"/>
      <c r="I257" s="50" t="n"/>
    </row>
    <row r="258" ht="15" customHeight="1" s="36">
      <c r="A258" s="49" t="n"/>
      <c r="B258" s="50" t="n"/>
      <c r="C258" s="51">
        <f>IF($B258="","",IFERROR(INDEX(Lists!$B$4:$B$153,MATCH($B258,Lists!$A$4:$A$153,0)),"Other / Unsorted"))</f>
        <v/>
      </c>
      <c r="D258" s="51">
        <f>IF($B258="","",IFERROR(INDEX(Lists!$C$4:$C$153,MATCH($B258,Lists!$A$4:$A$153,0)),"Spending"))</f>
        <v/>
      </c>
      <c r="E258" s="50" t="n"/>
      <c r="F258" s="52" t="n"/>
      <c r="G258" s="50" t="n"/>
      <c r="H258" s="50" t="n"/>
      <c r="I258" s="50" t="n"/>
    </row>
    <row r="259" ht="15" customHeight="1" s="36">
      <c r="A259" s="49" t="n"/>
      <c r="B259" s="50" t="n"/>
      <c r="C259" s="51">
        <f>IF($B259="","",IFERROR(INDEX(Lists!$B$4:$B$153,MATCH($B259,Lists!$A$4:$A$153,0)),"Other / Unsorted"))</f>
        <v/>
      </c>
      <c r="D259" s="51">
        <f>IF($B259="","",IFERROR(INDEX(Lists!$C$4:$C$153,MATCH($B259,Lists!$A$4:$A$153,0)),"Spending"))</f>
        <v/>
      </c>
      <c r="E259" s="50" t="n"/>
      <c r="F259" s="52" t="n"/>
      <c r="G259" s="50" t="n"/>
      <c r="H259" s="50" t="n"/>
      <c r="I259" s="50" t="n"/>
    </row>
    <row r="260" ht="15" customHeight="1" s="36">
      <c r="A260" s="49" t="n"/>
      <c r="B260" s="50" t="n"/>
      <c r="C260" s="51">
        <f>IF($B260="","",IFERROR(INDEX(Lists!$B$4:$B$153,MATCH($B260,Lists!$A$4:$A$153,0)),"Other / Unsorted"))</f>
        <v/>
      </c>
      <c r="D260" s="51">
        <f>IF($B260="","",IFERROR(INDEX(Lists!$C$4:$C$153,MATCH($B260,Lists!$A$4:$A$153,0)),"Spending"))</f>
        <v/>
      </c>
      <c r="E260" s="50" t="n"/>
      <c r="F260" s="52" t="n"/>
      <c r="G260" s="50" t="n"/>
      <c r="H260" s="50" t="n"/>
      <c r="I260" s="50" t="n"/>
    </row>
    <row r="261" ht="15" customHeight="1" s="36">
      <c r="A261" s="49" t="n"/>
      <c r="B261" s="50" t="n"/>
      <c r="C261" s="51">
        <f>IF($B261="","",IFERROR(INDEX(Lists!$B$4:$B$153,MATCH($B261,Lists!$A$4:$A$153,0)),"Other / Unsorted"))</f>
        <v/>
      </c>
      <c r="D261" s="51">
        <f>IF($B261="","",IFERROR(INDEX(Lists!$C$4:$C$153,MATCH($B261,Lists!$A$4:$A$153,0)),"Spending"))</f>
        <v/>
      </c>
      <c r="E261" s="50" t="n"/>
      <c r="F261" s="52" t="n"/>
      <c r="G261" s="50" t="n"/>
      <c r="H261" s="50" t="n"/>
      <c r="I261" s="50" t="n"/>
    </row>
    <row r="262" ht="15" customHeight="1" s="36">
      <c r="A262" s="49" t="n"/>
      <c r="B262" s="50" t="n"/>
      <c r="C262" s="51">
        <f>IF($B262="","",IFERROR(INDEX(Lists!$B$4:$B$153,MATCH($B262,Lists!$A$4:$A$153,0)),"Other / Unsorted"))</f>
        <v/>
      </c>
      <c r="D262" s="51">
        <f>IF($B262="","",IFERROR(INDEX(Lists!$C$4:$C$153,MATCH($B262,Lists!$A$4:$A$153,0)),"Spending"))</f>
        <v/>
      </c>
      <c r="E262" s="50" t="n"/>
      <c r="F262" s="52" t="n"/>
      <c r="G262" s="50" t="n"/>
      <c r="H262" s="50" t="n"/>
      <c r="I262" s="50" t="n"/>
    </row>
    <row r="263" ht="15" customHeight="1" s="36">
      <c r="A263" s="49" t="n"/>
      <c r="B263" s="50" t="n"/>
      <c r="C263" s="51">
        <f>IF($B263="","",IFERROR(INDEX(Lists!$B$4:$B$153,MATCH($B263,Lists!$A$4:$A$153,0)),"Other / Unsorted"))</f>
        <v/>
      </c>
      <c r="D263" s="51">
        <f>IF($B263="","",IFERROR(INDEX(Lists!$C$4:$C$153,MATCH($B263,Lists!$A$4:$A$153,0)),"Spending"))</f>
        <v/>
      </c>
      <c r="E263" s="50" t="n"/>
      <c r="F263" s="52" t="n"/>
      <c r="G263" s="50" t="n"/>
      <c r="H263" s="50" t="n"/>
      <c r="I263" s="50" t="n"/>
    </row>
    <row r="264" ht="15" customHeight="1" s="36">
      <c r="A264" s="49" t="n"/>
      <c r="B264" s="50" t="n"/>
      <c r="C264" s="51">
        <f>IF($B264="","",IFERROR(INDEX(Lists!$B$4:$B$153,MATCH($B264,Lists!$A$4:$A$153,0)),"Other / Unsorted"))</f>
        <v/>
      </c>
      <c r="D264" s="51">
        <f>IF($B264="","",IFERROR(INDEX(Lists!$C$4:$C$153,MATCH($B264,Lists!$A$4:$A$153,0)),"Spending"))</f>
        <v/>
      </c>
      <c r="E264" s="50" t="n"/>
      <c r="F264" s="52" t="n"/>
      <c r="G264" s="50" t="n"/>
      <c r="H264" s="50" t="n"/>
      <c r="I264" s="50" t="n"/>
    </row>
    <row r="265" ht="15" customHeight="1" s="36">
      <c r="A265" s="49" t="n"/>
      <c r="B265" s="50" t="n"/>
      <c r="C265" s="51">
        <f>IF($B265="","",IFERROR(INDEX(Lists!$B$4:$B$153,MATCH($B265,Lists!$A$4:$A$153,0)),"Other / Unsorted"))</f>
        <v/>
      </c>
      <c r="D265" s="51">
        <f>IF($B265="","",IFERROR(INDEX(Lists!$C$4:$C$153,MATCH($B265,Lists!$A$4:$A$153,0)),"Spending"))</f>
        <v/>
      </c>
      <c r="E265" s="50" t="n"/>
      <c r="F265" s="52" t="n"/>
      <c r="G265" s="50" t="n"/>
      <c r="H265" s="50" t="n"/>
      <c r="I265" s="50" t="n"/>
    </row>
    <row r="266" ht="15" customHeight="1" s="36">
      <c r="A266" s="49" t="n"/>
      <c r="B266" s="50" t="n"/>
      <c r="C266" s="51">
        <f>IF($B266="","",IFERROR(INDEX(Lists!$B$4:$B$153,MATCH($B266,Lists!$A$4:$A$153,0)),"Other / Unsorted"))</f>
        <v/>
      </c>
      <c r="D266" s="51">
        <f>IF($B266="","",IFERROR(INDEX(Lists!$C$4:$C$153,MATCH($B266,Lists!$A$4:$A$153,0)),"Spending"))</f>
        <v/>
      </c>
      <c r="E266" s="50" t="n"/>
      <c r="F266" s="52" t="n"/>
      <c r="G266" s="50" t="n"/>
      <c r="H266" s="50" t="n"/>
      <c r="I266" s="50" t="n"/>
    </row>
    <row r="267" ht="15" customHeight="1" s="36">
      <c r="A267" s="49" t="n"/>
      <c r="B267" s="50" t="n"/>
      <c r="C267" s="51">
        <f>IF($B267="","",IFERROR(INDEX(Lists!$B$4:$B$153,MATCH($B267,Lists!$A$4:$A$153,0)),"Other / Unsorted"))</f>
        <v/>
      </c>
      <c r="D267" s="51">
        <f>IF($B267="","",IFERROR(INDEX(Lists!$C$4:$C$153,MATCH($B267,Lists!$A$4:$A$153,0)),"Spending"))</f>
        <v/>
      </c>
      <c r="E267" s="50" t="n"/>
      <c r="F267" s="52" t="n"/>
      <c r="G267" s="50" t="n"/>
      <c r="H267" s="50" t="n"/>
      <c r="I267" s="50" t="n"/>
    </row>
    <row r="268" ht="15" customHeight="1" s="36">
      <c r="A268" s="49" t="n"/>
      <c r="B268" s="50" t="n"/>
      <c r="C268" s="51">
        <f>IF($B268="","",IFERROR(INDEX(Lists!$B$4:$B$153,MATCH($B268,Lists!$A$4:$A$153,0)),"Other / Unsorted"))</f>
        <v/>
      </c>
      <c r="D268" s="51">
        <f>IF($B268="","",IFERROR(INDEX(Lists!$C$4:$C$153,MATCH($B268,Lists!$A$4:$A$153,0)),"Spending"))</f>
        <v/>
      </c>
      <c r="E268" s="50" t="n"/>
      <c r="F268" s="52" t="n"/>
      <c r="G268" s="50" t="n"/>
      <c r="H268" s="50" t="n"/>
      <c r="I268" s="50" t="n"/>
    </row>
    <row r="269" ht="15" customHeight="1" s="36">
      <c r="A269" s="49" t="n"/>
      <c r="B269" s="50" t="n"/>
      <c r="C269" s="51">
        <f>IF($B269="","",IFERROR(INDEX(Lists!$B$4:$B$153,MATCH($B269,Lists!$A$4:$A$153,0)),"Other / Unsorted"))</f>
        <v/>
      </c>
      <c r="D269" s="51">
        <f>IF($B269="","",IFERROR(INDEX(Lists!$C$4:$C$153,MATCH($B269,Lists!$A$4:$A$153,0)),"Spending"))</f>
        <v/>
      </c>
      <c r="E269" s="50" t="n"/>
      <c r="F269" s="52" t="n"/>
      <c r="G269" s="50" t="n"/>
      <c r="H269" s="50" t="n"/>
      <c r="I269" s="50" t="n"/>
    </row>
    <row r="270" ht="15" customHeight="1" s="36">
      <c r="A270" s="49" t="n"/>
      <c r="B270" s="50" t="n"/>
      <c r="C270" s="51">
        <f>IF($B270="","",IFERROR(INDEX(Lists!$B$4:$B$153,MATCH($B270,Lists!$A$4:$A$153,0)),"Other / Unsorted"))</f>
        <v/>
      </c>
      <c r="D270" s="51">
        <f>IF($B270="","",IFERROR(INDEX(Lists!$C$4:$C$153,MATCH($B270,Lists!$A$4:$A$153,0)),"Spending"))</f>
        <v/>
      </c>
      <c r="E270" s="50" t="n"/>
      <c r="F270" s="52" t="n"/>
      <c r="G270" s="50" t="n"/>
      <c r="H270" s="50" t="n"/>
      <c r="I270" s="50" t="n"/>
    </row>
    <row r="271" ht="15" customHeight="1" s="36">
      <c r="A271" s="49" t="n"/>
      <c r="B271" s="50" t="n"/>
      <c r="C271" s="51">
        <f>IF($B271="","",IFERROR(INDEX(Lists!$B$4:$B$153,MATCH($B271,Lists!$A$4:$A$153,0)),"Other / Unsorted"))</f>
        <v/>
      </c>
      <c r="D271" s="51">
        <f>IF($B271="","",IFERROR(INDEX(Lists!$C$4:$C$153,MATCH($B271,Lists!$A$4:$A$153,0)),"Spending"))</f>
        <v/>
      </c>
      <c r="E271" s="50" t="n"/>
      <c r="F271" s="52" t="n"/>
      <c r="G271" s="50" t="n"/>
      <c r="H271" s="50" t="n"/>
      <c r="I271" s="50" t="n"/>
    </row>
    <row r="272" ht="15" customHeight="1" s="36">
      <c r="A272" s="49" t="n"/>
      <c r="B272" s="50" t="n"/>
      <c r="C272" s="51">
        <f>IF($B272="","",IFERROR(INDEX(Lists!$B$4:$B$153,MATCH($B272,Lists!$A$4:$A$153,0)),"Other / Unsorted"))</f>
        <v/>
      </c>
      <c r="D272" s="51">
        <f>IF($B272="","",IFERROR(INDEX(Lists!$C$4:$C$153,MATCH($B272,Lists!$A$4:$A$153,0)),"Spending"))</f>
        <v/>
      </c>
      <c r="E272" s="50" t="n"/>
      <c r="F272" s="52" t="n"/>
      <c r="G272" s="50" t="n"/>
      <c r="H272" s="50" t="n"/>
      <c r="I272" s="50" t="n"/>
    </row>
    <row r="273" ht="15" customHeight="1" s="36">
      <c r="A273" s="49" t="n"/>
      <c r="B273" s="50" t="n"/>
      <c r="C273" s="51">
        <f>IF($B273="","",IFERROR(INDEX(Lists!$B$4:$B$153,MATCH($B273,Lists!$A$4:$A$153,0)),"Other / Unsorted"))</f>
        <v/>
      </c>
      <c r="D273" s="51">
        <f>IF($B273="","",IFERROR(INDEX(Lists!$C$4:$C$153,MATCH($B273,Lists!$A$4:$A$153,0)),"Spending"))</f>
        <v/>
      </c>
      <c r="E273" s="50" t="n"/>
      <c r="F273" s="52" t="n"/>
      <c r="G273" s="50" t="n"/>
      <c r="H273" s="50" t="n"/>
      <c r="I273" s="50" t="n"/>
    </row>
    <row r="274" ht="15" customHeight="1" s="36">
      <c r="A274" s="49" t="n"/>
      <c r="B274" s="50" t="n"/>
      <c r="C274" s="51">
        <f>IF($B274="","",IFERROR(INDEX(Lists!$B$4:$B$153,MATCH($B274,Lists!$A$4:$A$153,0)),"Other / Unsorted"))</f>
        <v/>
      </c>
      <c r="D274" s="51">
        <f>IF($B274="","",IFERROR(INDEX(Lists!$C$4:$C$153,MATCH($B274,Lists!$A$4:$A$153,0)),"Spending"))</f>
        <v/>
      </c>
      <c r="E274" s="50" t="n"/>
      <c r="F274" s="52" t="n"/>
      <c r="G274" s="50" t="n"/>
      <c r="H274" s="50" t="n"/>
      <c r="I274" s="50" t="n"/>
    </row>
    <row r="275" ht="15" customHeight="1" s="36">
      <c r="A275" s="49" t="n"/>
      <c r="B275" s="50" t="n"/>
      <c r="C275" s="51">
        <f>IF($B275="","",IFERROR(INDEX(Lists!$B$4:$B$153,MATCH($B275,Lists!$A$4:$A$153,0)),"Other / Unsorted"))</f>
        <v/>
      </c>
      <c r="D275" s="51">
        <f>IF($B275="","",IFERROR(INDEX(Lists!$C$4:$C$153,MATCH($B275,Lists!$A$4:$A$153,0)),"Spending"))</f>
        <v/>
      </c>
      <c r="E275" s="50" t="n"/>
      <c r="F275" s="52" t="n"/>
      <c r="G275" s="50" t="n"/>
      <c r="H275" s="50" t="n"/>
      <c r="I275" s="50" t="n"/>
    </row>
    <row r="276" ht="15" customHeight="1" s="36">
      <c r="A276" s="49" t="n"/>
      <c r="B276" s="50" t="n"/>
      <c r="C276" s="51">
        <f>IF($B276="","",IFERROR(INDEX(Lists!$B$4:$B$153,MATCH($B276,Lists!$A$4:$A$153,0)),"Other / Unsorted"))</f>
        <v/>
      </c>
      <c r="D276" s="51">
        <f>IF($B276="","",IFERROR(INDEX(Lists!$C$4:$C$153,MATCH($B276,Lists!$A$4:$A$153,0)),"Spending"))</f>
        <v/>
      </c>
      <c r="E276" s="50" t="n"/>
      <c r="F276" s="52" t="n"/>
      <c r="G276" s="50" t="n"/>
      <c r="H276" s="50" t="n"/>
      <c r="I276" s="50" t="n"/>
    </row>
    <row r="277" ht="15" customHeight="1" s="36">
      <c r="A277" s="49" t="n"/>
      <c r="B277" s="50" t="n"/>
      <c r="C277" s="51">
        <f>IF($B277="","",IFERROR(INDEX(Lists!$B$4:$B$153,MATCH($B277,Lists!$A$4:$A$153,0)),"Other / Unsorted"))</f>
        <v/>
      </c>
      <c r="D277" s="51">
        <f>IF($B277="","",IFERROR(INDEX(Lists!$C$4:$C$153,MATCH($B277,Lists!$A$4:$A$153,0)),"Spending"))</f>
        <v/>
      </c>
      <c r="E277" s="50" t="n"/>
      <c r="F277" s="52" t="n"/>
      <c r="G277" s="50" t="n"/>
      <c r="H277" s="50" t="n"/>
      <c r="I277" s="50" t="n"/>
    </row>
    <row r="278" ht="15" customHeight="1" s="36">
      <c r="A278" s="49" t="n"/>
      <c r="B278" s="50" t="n"/>
      <c r="C278" s="51">
        <f>IF($B278="","",IFERROR(INDEX(Lists!$B$4:$B$153,MATCH($B278,Lists!$A$4:$A$153,0)),"Other / Unsorted"))</f>
        <v/>
      </c>
      <c r="D278" s="51">
        <f>IF($B278="","",IFERROR(INDEX(Lists!$C$4:$C$153,MATCH($B278,Lists!$A$4:$A$153,0)),"Spending"))</f>
        <v/>
      </c>
      <c r="E278" s="50" t="n"/>
      <c r="F278" s="52" t="n"/>
      <c r="G278" s="50" t="n"/>
      <c r="H278" s="50" t="n"/>
      <c r="I278" s="50" t="n"/>
    </row>
    <row r="279" ht="15" customHeight="1" s="36">
      <c r="A279" s="49" t="n"/>
      <c r="B279" s="50" t="n"/>
      <c r="C279" s="51">
        <f>IF($B279="","",IFERROR(INDEX(Lists!$B$4:$B$153,MATCH($B279,Lists!$A$4:$A$153,0)),"Other / Unsorted"))</f>
        <v/>
      </c>
      <c r="D279" s="51">
        <f>IF($B279="","",IFERROR(INDEX(Lists!$C$4:$C$153,MATCH($B279,Lists!$A$4:$A$153,0)),"Spending"))</f>
        <v/>
      </c>
      <c r="E279" s="50" t="n"/>
      <c r="F279" s="52" t="n"/>
      <c r="G279" s="50" t="n"/>
      <c r="H279" s="50" t="n"/>
      <c r="I279" s="50" t="n"/>
    </row>
    <row r="280" ht="15" customHeight="1" s="36">
      <c r="A280" s="49" t="n"/>
      <c r="B280" s="50" t="n"/>
      <c r="C280" s="51">
        <f>IF($B280="","",IFERROR(INDEX(Lists!$B$4:$B$153,MATCH($B280,Lists!$A$4:$A$153,0)),"Other / Unsorted"))</f>
        <v/>
      </c>
      <c r="D280" s="51">
        <f>IF($B280="","",IFERROR(INDEX(Lists!$C$4:$C$153,MATCH($B280,Lists!$A$4:$A$153,0)),"Spending"))</f>
        <v/>
      </c>
      <c r="E280" s="50" t="n"/>
      <c r="F280" s="52" t="n"/>
      <c r="G280" s="50" t="n"/>
      <c r="H280" s="50" t="n"/>
      <c r="I280" s="50" t="n"/>
    </row>
    <row r="281" ht="15" customHeight="1" s="36">
      <c r="A281" s="49" t="n"/>
      <c r="B281" s="50" t="n"/>
      <c r="C281" s="51">
        <f>IF($B281="","",IFERROR(INDEX(Lists!$B$4:$B$153,MATCH($B281,Lists!$A$4:$A$153,0)),"Other / Unsorted"))</f>
        <v/>
      </c>
      <c r="D281" s="51">
        <f>IF($B281="","",IFERROR(INDEX(Lists!$C$4:$C$153,MATCH($B281,Lists!$A$4:$A$153,0)),"Spending"))</f>
        <v/>
      </c>
      <c r="E281" s="50" t="n"/>
      <c r="F281" s="52" t="n"/>
      <c r="G281" s="50" t="n"/>
      <c r="H281" s="50" t="n"/>
      <c r="I281" s="50" t="n"/>
    </row>
    <row r="282" ht="15" customHeight="1" s="36">
      <c r="A282" s="49" t="n"/>
      <c r="B282" s="50" t="n"/>
      <c r="C282" s="51">
        <f>IF($B282="","",IFERROR(INDEX(Lists!$B$4:$B$153,MATCH($B282,Lists!$A$4:$A$153,0)),"Other / Unsorted"))</f>
        <v/>
      </c>
      <c r="D282" s="51">
        <f>IF($B282="","",IFERROR(INDEX(Lists!$C$4:$C$153,MATCH($B282,Lists!$A$4:$A$153,0)),"Spending"))</f>
        <v/>
      </c>
      <c r="E282" s="50" t="n"/>
      <c r="F282" s="52" t="n"/>
      <c r="G282" s="50" t="n"/>
      <c r="H282" s="50" t="n"/>
      <c r="I282" s="50" t="n"/>
    </row>
    <row r="283" ht="15" customHeight="1" s="36">
      <c r="A283" s="49" t="n"/>
      <c r="B283" s="50" t="n"/>
      <c r="C283" s="51">
        <f>IF($B283="","",IFERROR(INDEX(Lists!$B$4:$B$153,MATCH($B283,Lists!$A$4:$A$153,0)),"Other / Unsorted"))</f>
        <v/>
      </c>
      <c r="D283" s="51">
        <f>IF($B283="","",IFERROR(INDEX(Lists!$C$4:$C$153,MATCH($B283,Lists!$A$4:$A$153,0)),"Spending"))</f>
        <v/>
      </c>
      <c r="E283" s="50" t="n"/>
      <c r="F283" s="52" t="n"/>
      <c r="G283" s="50" t="n"/>
      <c r="H283" s="50" t="n"/>
      <c r="I283" s="50" t="n"/>
    </row>
    <row r="284" ht="15" customHeight="1" s="36">
      <c r="A284" s="49" t="n"/>
      <c r="B284" s="50" t="n"/>
      <c r="C284" s="51">
        <f>IF($B284="","",IFERROR(INDEX(Lists!$B$4:$B$153,MATCH($B284,Lists!$A$4:$A$153,0)),"Other / Unsorted"))</f>
        <v/>
      </c>
      <c r="D284" s="51">
        <f>IF($B284="","",IFERROR(INDEX(Lists!$C$4:$C$153,MATCH($B284,Lists!$A$4:$A$153,0)),"Spending"))</f>
        <v/>
      </c>
      <c r="E284" s="50" t="n"/>
      <c r="F284" s="52" t="n"/>
      <c r="G284" s="50" t="n"/>
      <c r="H284" s="50" t="n"/>
      <c r="I284" s="50" t="n"/>
    </row>
    <row r="285" ht="15" customHeight="1" s="36">
      <c r="A285" s="49" t="n"/>
      <c r="B285" s="50" t="n"/>
      <c r="C285" s="51">
        <f>IF($B285="","",IFERROR(INDEX(Lists!$B$4:$B$153,MATCH($B285,Lists!$A$4:$A$153,0)),"Other / Unsorted"))</f>
        <v/>
      </c>
      <c r="D285" s="51">
        <f>IF($B285="","",IFERROR(INDEX(Lists!$C$4:$C$153,MATCH($B285,Lists!$A$4:$A$153,0)),"Spending"))</f>
        <v/>
      </c>
      <c r="E285" s="50" t="n"/>
      <c r="F285" s="52" t="n"/>
      <c r="G285" s="50" t="n"/>
      <c r="H285" s="50" t="n"/>
      <c r="I285" s="50" t="n"/>
    </row>
    <row r="286" ht="15" customHeight="1" s="36">
      <c r="A286" s="49" t="n"/>
      <c r="B286" s="50" t="n"/>
      <c r="C286" s="51">
        <f>IF($B286="","",IFERROR(INDEX(Lists!$B$4:$B$153,MATCH($B286,Lists!$A$4:$A$153,0)),"Other / Unsorted"))</f>
        <v/>
      </c>
      <c r="D286" s="51">
        <f>IF($B286="","",IFERROR(INDEX(Lists!$C$4:$C$153,MATCH($B286,Lists!$A$4:$A$153,0)),"Spending"))</f>
        <v/>
      </c>
      <c r="E286" s="50" t="n"/>
      <c r="F286" s="52" t="n"/>
      <c r="G286" s="50" t="n"/>
      <c r="H286" s="50" t="n"/>
      <c r="I286" s="50" t="n"/>
    </row>
    <row r="287" ht="15" customHeight="1" s="36">
      <c r="A287" s="49" t="n"/>
      <c r="B287" s="50" t="n"/>
      <c r="C287" s="51">
        <f>IF($B287="","",IFERROR(INDEX(Lists!$B$4:$B$153,MATCH($B287,Lists!$A$4:$A$153,0)),"Other / Unsorted"))</f>
        <v/>
      </c>
      <c r="D287" s="51">
        <f>IF($B287="","",IFERROR(INDEX(Lists!$C$4:$C$153,MATCH($B287,Lists!$A$4:$A$153,0)),"Spending"))</f>
        <v/>
      </c>
      <c r="E287" s="50" t="n"/>
      <c r="F287" s="52" t="n"/>
      <c r="G287" s="50" t="n"/>
      <c r="H287" s="50" t="n"/>
      <c r="I287" s="50" t="n"/>
    </row>
    <row r="288" ht="15" customHeight="1" s="36">
      <c r="A288" s="49" t="n"/>
      <c r="B288" s="50" t="n"/>
      <c r="C288" s="51">
        <f>IF($B288="","",IFERROR(INDEX(Lists!$B$4:$B$153,MATCH($B288,Lists!$A$4:$A$153,0)),"Other / Unsorted"))</f>
        <v/>
      </c>
      <c r="D288" s="51">
        <f>IF($B288="","",IFERROR(INDEX(Lists!$C$4:$C$153,MATCH($B288,Lists!$A$4:$A$153,0)),"Spending"))</f>
        <v/>
      </c>
      <c r="E288" s="50" t="n"/>
      <c r="F288" s="52" t="n"/>
      <c r="G288" s="50" t="n"/>
      <c r="H288" s="50" t="n"/>
      <c r="I288" s="50" t="n"/>
    </row>
    <row r="289" ht="15" customHeight="1" s="36">
      <c r="A289" s="49" t="n"/>
      <c r="B289" s="50" t="n"/>
      <c r="C289" s="51">
        <f>IF($B289="","",IFERROR(INDEX(Lists!$B$4:$B$153,MATCH($B289,Lists!$A$4:$A$153,0)),"Other / Unsorted"))</f>
        <v/>
      </c>
      <c r="D289" s="51">
        <f>IF($B289="","",IFERROR(INDEX(Lists!$C$4:$C$153,MATCH($B289,Lists!$A$4:$A$153,0)),"Spending"))</f>
        <v/>
      </c>
      <c r="E289" s="50" t="n"/>
      <c r="F289" s="52" t="n"/>
      <c r="G289" s="50" t="n"/>
      <c r="H289" s="50" t="n"/>
      <c r="I289" s="50" t="n"/>
    </row>
    <row r="290" ht="15" customHeight="1" s="36">
      <c r="A290" s="49" t="n"/>
      <c r="B290" s="50" t="n"/>
      <c r="C290" s="51">
        <f>IF($B290="","",IFERROR(INDEX(Lists!$B$4:$B$153,MATCH($B290,Lists!$A$4:$A$153,0)),"Other / Unsorted"))</f>
        <v/>
      </c>
      <c r="D290" s="51">
        <f>IF($B290="","",IFERROR(INDEX(Lists!$C$4:$C$153,MATCH($B290,Lists!$A$4:$A$153,0)),"Spending"))</f>
        <v/>
      </c>
      <c r="E290" s="50" t="n"/>
      <c r="F290" s="52" t="n"/>
      <c r="G290" s="50" t="n"/>
      <c r="H290" s="50" t="n"/>
      <c r="I290" s="50" t="n"/>
    </row>
    <row r="291" ht="15" customHeight="1" s="36">
      <c r="A291" s="49" t="n"/>
      <c r="B291" s="50" t="n"/>
      <c r="C291" s="51">
        <f>IF($B291="","",IFERROR(INDEX(Lists!$B$4:$B$153,MATCH($B291,Lists!$A$4:$A$153,0)),"Other / Unsorted"))</f>
        <v/>
      </c>
      <c r="D291" s="51">
        <f>IF($B291="","",IFERROR(INDEX(Lists!$C$4:$C$153,MATCH($B291,Lists!$A$4:$A$153,0)),"Spending"))</f>
        <v/>
      </c>
      <c r="E291" s="50" t="n"/>
      <c r="F291" s="52" t="n"/>
      <c r="G291" s="50" t="n"/>
      <c r="H291" s="50" t="n"/>
      <c r="I291" s="50" t="n"/>
    </row>
    <row r="292" ht="15" customHeight="1" s="36">
      <c r="A292" s="49" t="n"/>
      <c r="B292" s="50" t="n"/>
      <c r="C292" s="51">
        <f>IF($B292="","",IFERROR(INDEX(Lists!$B$4:$B$153,MATCH($B292,Lists!$A$4:$A$153,0)),"Other / Unsorted"))</f>
        <v/>
      </c>
      <c r="D292" s="51">
        <f>IF($B292="","",IFERROR(INDEX(Lists!$C$4:$C$153,MATCH($B292,Lists!$A$4:$A$153,0)),"Spending"))</f>
        <v/>
      </c>
      <c r="E292" s="50" t="n"/>
      <c r="F292" s="52" t="n"/>
      <c r="G292" s="50" t="n"/>
      <c r="H292" s="50" t="n"/>
      <c r="I292" s="50" t="n"/>
    </row>
    <row r="293" ht="15" customHeight="1" s="36">
      <c r="A293" s="49" t="n"/>
      <c r="B293" s="50" t="n"/>
      <c r="C293" s="51">
        <f>IF($B293="","",IFERROR(INDEX(Lists!$B$4:$B$153,MATCH($B293,Lists!$A$4:$A$153,0)),"Other / Unsorted"))</f>
        <v/>
      </c>
      <c r="D293" s="51">
        <f>IF($B293="","",IFERROR(INDEX(Lists!$C$4:$C$153,MATCH($B293,Lists!$A$4:$A$153,0)),"Spending"))</f>
        <v/>
      </c>
      <c r="E293" s="50" t="n"/>
      <c r="F293" s="52" t="n"/>
      <c r="G293" s="50" t="n"/>
      <c r="H293" s="50" t="n"/>
      <c r="I293" s="50" t="n"/>
    </row>
    <row r="294" ht="15" customHeight="1" s="36">
      <c r="A294" s="49" t="n"/>
      <c r="B294" s="50" t="n"/>
      <c r="C294" s="51">
        <f>IF($B294="","",IFERROR(INDEX(Lists!$B$4:$B$153,MATCH($B294,Lists!$A$4:$A$153,0)),"Other / Unsorted"))</f>
        <v/>
      </c>
      <c r="D294" s="51">
        <f>IF($B294="","",IFERROR(INDEX(Lists!$C$4:$C$153,MATCH($B294,Lists!$A$4:$A$153,0)),"Spending"))</f>
        <v/>
      </c>
      <c r="E294" s="50" t="n"/>
      <c r="F294" s="52" t="n"/>
      <c r="G294" s="50" t="n"/>
      <c r="H294" s="50" t="n"/>
      <c r="I294" s="50" t="n"/>
    </row>
    <row r="295" ht="15" customHeight="1" s="36">
      <c r="A295" s="49" t="n"/>
      <c r="B295" s="50" t="n"/>
      <c r="C295" s="51">
        <f>IF($B295="","",IFERROR(INDEX(Lists!$B$4:$B$153,MATCH($B295,Lists!$A$4:$A$153,0)),"Other / Unsorted"))</f>
        <v/>
      </c>
      <c r="D295" s="51">
        <f>IF($B295="","",IFERROR(INDEX(Lists!$C$4:$C$153,MATCH($B295,Lists!$A$4:$A$153,0)),"Spending"))</f>
        <v/>
      </c>
      <c r="E295" s="50" t="n"/>
      <c r="F295" s="52" t="n"/>
      <c r="G295" s="50" t="n"/>
      <c r="H295" s="50" t="n"/>
      <c r="I295" s="50" t="n"/>
    </row>
    <row r="296" ht="15" customHeight="1" s="36">
      <c r="A296" s="49" t="n"/>
      <c r="B296" s="50" t="n"/>
      <c r="C296" s="51">
        <f>IF($B296="","",IFERROR(INDEX(Lists!$B$4:$B$153,MATCH($B296,Lists!$A$4:$A$153,0)),"Other / Unsorted"))</f>
        <v/>
      </c>
      <c r="D296" s="51">
        <f>IF($B296="","",IFERROR(INDEX(Lists!$C$4:$C$153,MATCH($B296,Lists!$A$4:$A$153,0)),"Spending"))</f>
        <v/>
      </c>
      <c r="E296" s="50" t="n"/>
      <c r="F296" s="52" t="n"/>
      <c r="G296" s="50" t="n"/>
      <c r="H296" s="50" t="n"/>
      <c r="I296" s="50" t="n"/>
    </row>
    <row r="297" ht="15" customHeight="1" s="36">
      <c r="A297" s="49" t="n"/>
      <c r="B297" s="50" t="n"/>
      <c r="C297" s="51">
        <f>IF($B297="","",IFERROR(INDEX(Lists!$B$4:$B$153,MATCH($B297,Lists!$A$4:$A$153,0)),"Other / Unsorted"))</f>
        <v/>
      </c>
      <c r="D297" s="51">
        <f>IF($B297="","",IFERROR(INDEX(Lists!$C$4:$C$153,MATCH($B297,Lists!$A$4:$A$153,0)),"Spending"))</f>
        <v/>
      </c>
      <c r="E297" s="50" t="n"/>
      <c r="F297" s="52" t="n"/>
      <c r="G297" s="50" t="n"/>
      <c r="H297" s="50" t="n"/>
      <c r="I297" s="50" t="n"/>
    </row>
    <row r="298" ht="15" customHeight="1" s="36">
      <c r="A298" s="49" t="n"/>
      <c r="B298" s="50" t="n"/>
      <c r="C298" s="51">
        <f>IF($B298="","",IFERROR(INDEX(Lists!$B$4:$B$153,MATCH($B298,Lists!$A$4:$A$153,0)),"Other / Unsorted"))</f>
        <v/>
      </c>
      <c r="D298" s="51">
        <f>IF($B298="","",IFERROR(INDEX(Lists!$C$4:$C$153,MATCH($B298,Lists!$A$4:$A$153,0)),"Spending"))</f>
        <v/>
      </c>
      <c r="E298" s="50" t="n"/>
      <c r="F298" s="52" t="n"/>
      <c r="G298" s="50" t="n"/>
      <c r="H298" s="50" t="n"/>
      <c r="I298" s="50" t="n"/>
    </row>
    <row r="299" ht="15" customHeight="1" s="36">
      <c r="A299" s="49" t="n"/>
      <c r="B299" s="50" t="n"/>
      <c r="C299" s="51">
        <f>IF($B299="","",IFERROR(INDEX(Lists!$B$4:$B$153,MATCH($B299,Lists!$A$4:$A$153,0)),"Other / Unsorted"))</f>
        <v/>
      </c>
      <c r="D299" s="51">
        <f>IF($B299="","",IFERROR(INDEX(Lists!$C$4:$C$153,MATCH($B299,Lists!$A$4:$A$153,0)),"Spending"))</f>
        <v/>
      </c>
      <c r="E299" s="50" t="n"/>
      <c r="F299" s="52" t="n"/>
      <c r="G299" s="50" t="n"/>
      <c r="H299" s="50" t="n"/>
      <c r="I299" s="50" t="n"/>
    </row>
    <row r="300" ht="15" customHeight="1" s="36">
      <c r="A300" s="49" t="n"/>
      <c r="B300" s="50" t="n"/>
      <c r="C300" s="51">
        <f>IF($B300="","",IFERROR(INDEX(Lists!$B$4:$B$153,MATCH($B300,Lists!$A$4:$A$153,0)),"Other / Unsorted"))</f>
        <v/>
      </c>
      <c r="D300" s="51">
        <f>IF($B300="","",IFERROR(INDEX(Lists!$C$4:$C$153,MATCH($B300,Lists!$A$4:$A$153,0)),"Spending"))</f>
        <v/>
      </c>
      <c r="E300" s="50" t="n"/>
      <c r="F300" s="52" t="n"/>
      <c r="G300" s="50" t="n"/>
      <c r="H300" s="50" t="n"/>
      <c r="I300" s="50" t="n"/>
    </row>
    <row r="301" ht="15" customHeight="1" s="36">
      <c r="A301" s="49" t="n"/>
      <c r="B301" s="50" t="n"/>
      <c r="C301" s="51">
        <f>IF($B301="","",IFERROR(INDEX(Lists!$B$4:$B$153,MATCH($B301,Lists!$A$4:$A$153,0)),"Other / Unsorted"))</f>
        <v/>
      </c>
      <c r="D301" s="51">
        <f>IF($B301="","",IFERROR(INDEX(Lists!$C$4:$C$153,MATCH($B301,Lists!$A$4:$A$153,0)),"Spending"))</f>
        <v/>
      </c>
      <c r="E301" s="50" t="n"/>
      <c r="F301" s="52" t="n"/>
      <c r="G301" s="50" t="n"/>
      <c r="H301" s="50" t="n"/>
      <c r="I301" s="50" t="n"/>
    </row>
    <row r="302" ht="15" customHeight="1" s="36">
      <c r="A302" s="49" t="n"/>
      <c r="B302" s="50" t="n"/>
      <c r="C302" s="51">
        <f>IF($B302="","",IFERROR(INDEX(Lists!$B$4:$B$153,MATCH($B302,Lists!$A$4:$A$153,0)),"Other / Unsorted"))</f>
        <v/>
      </c>
      <c r="D302" s="51">
        <f>IF($B302="","",IFERROR(INDEX(Lists!$C$4:$C$153,MATCH($B302,Lists!$A$4:$A$153,0)),"Spending"))</f>
        <v/>
      </c>
      <c r="E302" s="50" t="n"/>
      <c r="F302" s="52" t="n"/>
      <c r="G302" s="50" t="n"/>
      <c r="H302" s="50" t="n"/>
      <c r="I302" s="50" t="n"/>
    </row>
    <row r="303" ht="15" customHeight="1" s="36">
      <c r="A303" s="49" t="n"/>
      <c r="B303" s="50" t="n"/>
      <c r="C303" s="51">
        <f>IF($B303="","",IFERROR(INDEX(Lists!$B$4:$B$153,MATCH($B303,Lists!$A$4:$A$153,0)),"Other / Unsorted"))</f>
        <v/>
      </c>
      <c r="D303" s="51">
        <f>IF($B303="","",IFERROR(INDEX(Lists!$C$4:$C$153,MATCH($B303,Lists!$A$4:$A$153,0)),"Spending"))</f>
        <v/>
      </c>
      <c r="E303" s="50" t="n"/>
      <c r="F303" s="52" t="n"/>
      <c r="G303" s="50" t="n"/>
      <c r="H303" s="50" t="n"/>
      <c r="I303" s="50" t="n"/>
    </row>
    <row r="304" ht="15" customHeight="1" s="36">
      <c r="A304" s="49" t="n"/>
      <c r="B304" s="50" t="n"/>
      <c r="C304" s="51">
        <f>IF($B304="","",IFERROR(INDEX(Lists!$B$4:$B$153,MATCH($B304,Lists!$A$4:$A$153,0)),"Other / Unsorted"))</f>
        <v/>
      </c>
      <c r="D304" s="51">
        <f>IF($B304="","",IFERROR(INDEX(Lists!$C$4:$C$153,MATCH($B304,Lists!$A$4:$A$153,0)),"Spending"))</f>
        <v/>
      </c>
      <c r="E304" s="50" t="n"/>
      <c r="F304" s="52" t="n"/>
      <c r="G304" s="50" t="n"/>
      <c r="H304" s="50" t="n"/>
      <c r="I304" s="50" t="n"/>
    </row>
    <row r="305" ht="15" customHeight="1" s="36">
      <c r="A305" s="49" t="n"/>
      <c r="B305" s="50" t="n"/>
      <c r="C305" s="51">
        <f>IF($B305="","",IFERROR(INDEX(Lists!$B$4:$B$153,MATCH($B305,Lists!$A$4:$A$153,0)),"Other / Unsorted"))</f>
        <v/>
      </c>
      <c r="D305" s="51">
        <f>IF($B305="","",IFERROR(INDEX(Lists!$C$4:$C$153,MATCH($B305,Lists!$A$4:$A$153,0)),"Spending"))</f>
        <v/>
      </c>
      <c r="E305" s="50" t="n"/>
      <c r="F305" s="52" t="n"/>
      <c r="G305" s="50" t="n"/>
      <c r="H305" s="50" t="n"/>
      <c r="I305" s="50" t="n"/>
    </row>
    <row r="306" ht="15" customHeight="1" s="36">
      <c r="A306" s="49" t="n"/>
      <c r="B306" s="50" t="n"/>
      <c r="C306" s="51">
        <f>IF($B306="","",IFERROR(INDEX(Lists!$B$4:$B$153,MATCH($B306,Lists!$A$4:$A$153,0)),"Other / Unsorted"))</f>
        <v/>
      </c>
      <c r="D306" s="51">
        <f>IF($B306="","",IFERROR(INDEX(Lists!$C$4:$C$153,MATCH($B306,Lists!$A$4:$A$153,0)),"Spending"))</f>
        <v/>
      </c>
      <c r="E306" s="50" t="n"/>
      <c r="F306" s="52" t="n"/>
      <c r="G306" s="50" t="n"/>
      <c r="H306" s="50" t="n"/>
      <c r="I306" s="50" t="n"/>
    </row>
    <row r="307" ht="15" customHeight="1" s="36">
      <c r="A307" s="49" t="n"/>
      <c r="B307" s="50" t="n"/>
      <c r="C307" s="51">
        <f>IF($B307="","",IFERROR(INDEX(Lists!$B$4:$B$153,MATCH($B307,Lists!$A$4:$A$153,0)),"Other / Unsorted"))</f>
        <v/>
      </c>
      <c r="D307" s="51">
        <f>IF($B307="","",IFERROR(INDEX(Lists!$C$4:$C$153,MATCH($B307,Lists!$A$4:$A$153,0)),"Spending"))</f>
        <v/>
      </c>
      <c r="E307" s="50" t="n"/>
      <c r="F307" s="52" t="n"/>
      <c r="G307" s="50" t="n"/>
      <c r="H307" s="50" t="n"/>
      <c r="I307" s="50" t="n"/>
    </row>
    <row r="308" ht="15" customHeight="1" s="36">
      <c r="A308" s="49" t="n"/>
      <c r="B308" s="50" t="n"/>
      <c r="C308" s="51">
        <f>IF($B308="","",IFERROR(INDEX(Lists!$B$4:$B$153,MATCH($B308,Lists!$A$4:$A$153,0)),"Other / Unsorted"))</f>
        <v/>
      </c>
      <c r="D308" s="51">
        <f>IF($B308="","",IFERROR(INDEX(Lists!$C$4:$C$153,MATCH($B308,Lists!$A$4:$A$153,0)),"Spending"))</f>
        <v/>
      </c>
      <c r="E308" s="50" t="n"/>
      <c r="F308" s="52" t="n"/>
      <c r="G308" s="50" t="n"/>
      <c r="H308" s="50" t="n"/>
      <c r="I308" s="50" t="n"/>
    </row>
    <row r="309" ht="15" customHeight="1" s="36">
      <c r="A309" s="49" t="n"/>
      <c r="B309" s="50" t="n"/>
      <c r="C309" s="51">
        <f>IF($B309="","",IFERROR(INDEX(Lists!$B$4:$B$153,MATCH($B309,Lists!$A$4:$A$153,0)),"Other / Unsorted"))</f>
        <v/>
      </c>
      <c r="D309" s="51">
        <f>IF($B309="","",IFERROR(INDEX(Lists!$C$4:$C$153,MATCH($B309,Lists!$A$4:$A$153,0)),"Spending"))</f>
        <v/>
      </c>
      <c r="E309" s="50" t="n"/>
      <c r="F309" s="52" t="n"/>
      <c r="G309" s="50" t="n"/>
      <c r="H309" s="50" t="n"/>
      <c r="I309" s="50" t="n"/>
    </row>
    <row r="310" ht="15" customHeight="1" s="36">
      <c r="A310" s="49" t="n"/>
      <c r="B310" s="50" t="n"/>
      <c r="C310" s="51">
        <f>IF($B310="","",IFERROR(INDEX(Lists!$B$4:$B$153,MATCH($B310,Lists!$A$4:$A$153,0)),"Other / Unsorted"))</f>
        <v/>
      </c>
      <c r="D310" s="51">
        <f>IF($B310="","",IFERROR(INDEX(Lists!$C$4:$C$153,MATCH($B310,Lists!$A$4:$A$153,0)),"Spending"))</f>
        <v/>
      </c>
      <c r="E310" s="50" t="n"/>
      <c r="F310" s="52" t="n"/>
      <c r="G310" s="50" t="n"/>
      <c r="H310" s="50" t="n"/>
      <c r="I310" s="50" t="n"/>
    </row>
    <row r="311" ht="15" customHeight="1" s="36">
      <c r="A311" s="49" t="n"/>
      <c r="B311" s="50" t="n"/>
      <c r="C311" s="51">
        <f>IF($B311="","",IFERROR(INDEX(Lists!$B$4:$B$153,MATCH($B311,Lists!$A$4:$A$153,0)),"Other / Unsorted"))</f>
        <v/>
      </c>
      <c r="D311" s="51">
        <f>IF($B311="","",IFERROR(INDEX(Lists!$C$4:$C$153,MATCH($B311,Lists!$A$4:$A$153,0)),"Spending"))</f>
        <v/>
      </c>
      <c r="E311" s="50" t="n"/>
      <c r="F311" s="52" t="n"/>
      <c r="G311" s="50" t="n"/>
      <c r="H311" s="50" t="n"/>
      <c r="I311" s="50" t="n"/>
    </row>
    <row r="312" ht="15" customHeight="1" s="36">
      <c r="A312" s="49" t="n"/>
      <c r="B312" s="50" t="n"/>
      <c r="C312" s="51">
        <f>IF($B312="","",IFERROR(INDEX(Lists!$B$4:$B$153,MATCH($B312,Lists!$A$4:$A$153,0)),"Other / Unsorted"))</f>
        <v/>
      </c>
      <c r="D312" s="51">
        <f>IF($B312="","",IFERROR(INDEX(Lists!$C$4:$C$153,MATCH($B312,Lists!$A$4:$A$153,0)),"Spending"))</f>
        <v/>
      </c>
      <c r="E312" s="50" t="n"/>
      <c r="F312" s="52" t="n"/>
      <c r="G312" s="50" t="n"/>
      <c r="H312" s="50" t="n"/>
      <c r="I312" s="50" t="n"/>
    </row>
    <row r="313" ht="15" customHeight="1" s="36">
      <c r="A313" s="49" t="n"/>
      <c r="B313" s="50" t="n"/>
      <c r="C313" s="51">
        <f>IF($B313="","",IFERROR(INDEX(Lists!$B$4:$B$153,MATCH($B313,Lists!$A$4:$A$153,0)),"Other / Unsorted"))</f>
        <v/>
      </c>
      <c r="D313" s="51">
        <f>IF($B313="","",IFERROR(INDEX(Lists!$C$4:$C$153,MATCH($B313,Lists!$A$4:$A$153,0)),"Spending"))</f>
        <v/>
      </c>
      <c r="E313" s="50" t="n"/>
      <c r="F313" s="52" t="n"/>
      <c r="G313" s="50" t="n"/>
      <c r="H313" s="50" t="n"/>
      <c r="I313" s="50" t="n"/>
    </row>
    <row r="314" ht="15" customHeight="1" s="36">
      <c r="A314" s="49" t="n"/>
      <c r="B314" s="50" t="n"/>
      <c r="C314" s="51">
        <f>IF($B314="","",IFERROR(INDEX(Lists!$B$4:$B$153,MATCH($B314,Lists!$A$4:$A$153,0)),"Other / Unsorted"))</f>
        <v/>
      </c>
      <c r="D314" s="51">
        <f>IF($B314="","",IFERROR(INDEX(Lists!$C$4:$C$153,MATCH($B314,Lists!$A$4:$A$153,0)),"Spending"))</f>
        <v/>
      </c>
      <c r="E314" s="50" t="n"/>
      <c r="F314" s="52" t="n"/>
      <c r="G314" s="50" t="n"/>
      <c r="H314" s="50" t="n"/>
      <c r="I314" s="50" t="n"/>
    </row>
    <row r="315" ht="15" customHeight="1" s="36">
      <c r="A315" s="49" t="n"/>
      <c r="B315" s="50" t="n"/>
      <c r="C315" s="51">
        <f>IF($B315="","",IFERROR(INDEX(Lists!$B$4:$B$153,MATCH($B315,Lists!$A$4:$A$153,0)),"Other / Unsorted"))</f>
        <v/>
      </c>
      <c r="D315" s="51">
        <f>IF($B315="","",IFERROR(INDEX(Lists!$C$4:$C$153,MATCH($B315,Lists!$A$4:$A$153,0)),"Spending"))</f>
        <v/>
      </c>
      <c r="E315" s="50" t="n"/>
      <c r="F315" s="52" t="n"/>
      <c r="G315" s="50" t="n"/>
      <c r="H315" s="50" t="n"/>
      <c r="I315" s="50" t="n"/>
    </row>
    <row r="316" ht="15" customHeight="1" s="36">
      <c r="A316" s="49" t="n"/>
      <c r="B316" s="50" t="n"/>
      <c r="C316" s="51">
        <f>IF($B316="","",IFERROR(INDEX(Lists!$B$4:$B$153,MATCH($B316,Lists!$A$4:$A$153,0)),"Other / Unsorted"))</f>
        <v/>
      </c>
      <c r="D316" s="51">
        <f>IF($B316="","",IFERROR(INDEX(Lists!$C$4:$C$153,MATCH($B316,Lists!$A$4:$A$153,0)),"Spending"))</f>
        <v/>
      </c>
      <c r="E316" s="50" t="n"/>
      <c r="F316" s="52" t="n"/>
      <c r="G316" s="50" t="n"/>
      <c r="H316" s="50" t="n"/>
      <c r="I316" s="50" t="n"/>
    </row>
    <row r="317" ht="15" customHeight="1" s="36">
      <c r="A317" s="49" t="n"/>
      <c r="B317" s="50" t="n"/>
      <c r="C317" s="51">
        <f>IF($B317="","",IFERROR(INDEX(Lists!$B$4:$B$153,MATCH($B317,Lists!$A$4:$A$153,0)),"Other / Unsorted"))</f>
        <v/>
      </c>
      <c r="D317" s="51">
        <f>IF($B317="","",IFERROR(INDEX(Lists!$C$4:$C$153,MATCH($B317,Lists!$A$4:$A$153,0)),"Spending"))</f>
        <v/>
      </c>
      <c r="E317" s="50" t="n"/>
      <c r="F317" s="52" t="n"/>
      <c r="G317" s="50" t="n"/>
      <c r="H317" s="50" t="n"/>
      <c r="I317" s="50" t="n"/>
    </row>
    <row r="318" ht="15" customHeight="1" s="36">
      <c r="A318" s="49" t="n"/>
      <c r="B318" s="50" t="n"/>
      <c r="C318" s="51">
        <f>IF($B318="","",IFERROR(INDEX(Lists!$B$4:$B$153,MATCH($B318,Lists!$A$4:$A$153,0)),"Other / Unsorted"))</f>
        <v/>
      </c>
      <c r="D318" s="51">
        <f>IF($B318="","",IFERROR(INDEX(Lists!$C$4:$C$153,MATCH($B318,Lists!$A$4:$A$153,0)),"Spending"))</f>
        <v/>
      </c>
      <c r="E318" s="50" t="n"/>
      <c r="F318" s="52" t="n"/>
      <c r="G318" s="50" t="n"/>
      <c r="H318" s="50" t="n"/>
      <c r="I318" s="50" t="n"/>
    </row>
    <row r="319" ht="15" customHeight="1" s="36">
      <c r="A319" s="49" t="n"/>
      <c r="B319" s="50" t="n"/>
      <c r="C319" s="51">
        <f>IF($B319="","",IFERROR(INDEX(Lists!$B$4:$B$153,MATCH($B319,Lists!$A$4:$A$153,0)),"Other / Unsorted"))</f>
        <v/>
      </c>
      <c r="D319" s="51">
        <f>IF($B319="","",IFERROR(INDEX(Lists!$C$4:$C$153,MATCH($B319,Lists!$A$4:$A$153,0)),"Spending"))</f>
        <v/>
      </c>
      <c r="E319" s="50" t="n"/>
      <c r="F319" s="52" t="n"/>
      <c r="G319" s="50" t="n"/>
      <c r="H319" s="50" t="n"/>
      <c r="I319" s="50" t="n"/>
    </row>
    <row r="320" ht="15" customHeight="1" s="36">
      <c r="A320" s="49" t="n"/>
      <c r="B320" s="50" t="n"/>
      <c r="C320" s="51">
        <f>IF($B320="","",IFERROR(INDEX(Lists!$B$4:$B$153,MATCH($B320,Lists!$A$4:$A$153,0)),"Other / Unsorted"))</f>
        <v/>
      </c>
      <c r="D320" s="51">
        <f>IF($B320="","",IFERROR(INDEX(Lists!$C$4:$C$153,MATCH($B320,Lists!$A$4:$A$153,0)),"Spending"))</f>
        <v/>
      </c>
      <c r="E320" s="50" t="n"/>
      <c r="F320" s="52" t="n"/>
      <c r="G320" s="50" t="n"/>
      <c r="H320" s="50" t="n"/>
      <c r="I320" s="50" t="n"/>
    </row>
    <row r="321" ht="15" customHeight="1" s="36">
      <c r="A321" s="49" t="n"/>
      <c r="B321" s="50" t="n"/>
      <c r="C321" s="51">
        <f>IF($B321="","",IFERROR(INDEX(Lists!$B$4:$B$153,MATCH($B321,Lists!$A$4:$A$153,0)),"Other / Unsorted"))</f>
        <v/>
      </c>
      <c r="D321" s="51">
        <f>IF($B321="","",IFERROR(INDEX(Lists!$C$4:$C$153,MATCH($B321,Lists!$A$4:$A$153,0)),"Spending"))</f>
        <v/>
      </c>
      <c r="E321" s="50" t="n"/>
      <c r="F321" s="52" t="n"/>
      <c r="G321" s="50" t="n"/>
      <c r="H321" s="50" t="n"/>
      <c r="I321" s="50" t="n"/>
    </row>
    <row r="322" ht="15" customHeight="1" s="36">
      <c r="A322" s="49" t="n"/>
      <c r="B322" s="50" t="n"/>
      <c r="C322" s="51">
        <f>IF($B322="","",IFERROR(INDEX(Lists!$B$4:$B$153,MATCH($B322,Lists!$A$4:$A$153,0)),"Other / Unsorted"))</f>
        <v/>
      </c>
      <c r="D322" s="51">
        <f>IF($B322="","",IFERROR(INDEX(Lists!$C$4:$C$153,MATCH($B322,Lists!$A$4:$A$153,0)),"Spending"))</f>
        <v/>
      </c>
      <c r="E322" s="50" t="n"/>
      <c r="F322" s="52" t="n"/>
      <c r="G322" s="50" t="n"/>
      <c r="H322" s="50" t="n"/>
      <c r="I322" s="50" t="n"/>
    </row>
    <row r="323" ht="15" customHeight="1" s="36">
      <c r="A323" s="49" t="n"/>
      <c r="B323" s="50" t="n"/>
      <c r="C323" s="51">
        <f>IF($B323="","",IFERROR(INDEX(Lists!$B$4:$B$153,MATCH($B323,Lists!$A$4:$A$153,0)),"Other / Unsorted"))</f>
        <v/>
      </c>
      <c r="D323" s="51">
        <f>IF($B323="","",IFERROR(INDEX(Lists!$C$4:$C$153,MATCH($B323,Lists!$A$4:$A$153,0)),"Spending"))</f>
        <v/>
      </c>
      <c r="E323" s="50" t="n"/>
      <c r="F323" s="52" t="n"/>
      <c r="G323" s="50" t="n"/>
      <c r="H323" s="50" t="n"/>
      <c r="I323" s="50" t="n"/>
    </row>
    <row r="324" ht="15" customHeight="1" s="36">
      <c r="A324" s="49" t="n"/>
      <c r="B324" s="50" t="n"/>
      <c r="C324" s="51">
        <f>IF($B324="","",IFERROR(INDEX(Lists!$B$4:$B$153,MATCH($B324,Lists!$A$4:$A$153,0)),"Other / Unsorted"))</f>
        <v/>
      </c>
      <c r="D324" s="51">
        <f>IF($B324="","",IFERROR(INDEX(Lists!$C$4:$C$153,MATCH($B324,Lists!$A$4:$A$153,0)),"Spending"))</f>
        <v/>
      </c>
      <c r="E324" s="50" t="n"/>
      <c r="F324" s="52" t="n"/>
      <c r="G324" s="50" t="n"/>
      <c r="H324" s="50" t="n"/>
      <c r="I324" s="50" t="n"/>
    </row>
    <row r="325" ht="15" customHeight="1" s="36">
      <c r="A325" s="49" t="n"/>
      <c r="B325" s="50" t="n"/>
      <c r="C325" s="51">
        <f>IF($B325="","",IFERROR(INDEX(Lists!$B$4:$B$153,MATCH($B325,Lists!$A$4:$A$153,0)),"Other / Unsorted"))</f>
        <v/>
      </c>
      <c r="D325" s="51">
        <f>IF($B325="","",IFERROR(INDEX(Lists!$C$4:$C$153,MATCH($B325,Lists!$A$4:$A$153,0)),"Spending"))</f>
        <v/>
      </c>
      <c r="E325" s="50" t="n"/>
      <c r="F325" s="52" t="n"/>
      <c r="G325" s="50" t="n"/>
      <c r="H325" s="50" t="n"/>
      <c r="I325" s="50" t="n"/>
    </row>
    <row r="326" ht="15" customHeight="1" s="36">
      <c r="A326" s="49" t="n"/>
      <c r="B326" s="50" t="n"/>
      <c r="C326" s="51">
        <f>IF($B326="","",IFERROR(INDEX(Lists!$B$4:$B$153,MATCH($B326,Lists!$A$4:$A$153,0)),"Other / Unsorted"))</f>
        <v/>
      </c>
      <c r="D326" s="51">
        <f>IF($B326="","",IFERROR(INDEX(Lists!$C$4:$C$153,MATCH($B326,Lists!$A$4:$A$153,0)),"Spending"))</f>
        <v/>
      </c>
      <c r="E326" s="50" t="n"/>
      <c r="F326" s="52" t="n"/>
      <c r="G326" s="50" t="n"/>
      <c r="H326" s="50" t="n"/>
      <c r="I326" s="50" t="n"/>
    </row>
    <row r="327" ht="15" customHeight="1" s="36">
      <c r="A327" s="49" t="n"/>
      <c r="B327" s="50" t="n"/>
      <c r="C327" s="51">
        <f>IF($B327="","",IFERROR(INDEX(Lists!$B$4:$B$153,MATCH($B327,Lists!$A$4:$A$153,0)),"Other / Unsorted"))</f>
        <v/>
      </c>
      <c r="D327" s="51">
        <f>IF($B327="","",IFERROR(INDEX(Lists!$C$4:$C$153,MATCH($B327,Lists!$A$4:$A$153,0)),"Spending"))</f>
        <v/>
      </c>
      <c r="E327" s="50" t="n"/>
      <c r="F327" s="52" t="n"/>
      <c r="G327" s="50" t="n"/>
      <c r="H327" s="50" t="n"/>
      <c r="I327" s="50" t="n"/>
    </row>
    <row r="328" ht="15" customHeight="1" s="36">
      <c r="A328" s="49" t="n"/>
      <c r="B328" s="50" t="n"/>
      <c r="C328" s="51">
        <f>IF($B328="","",IFERROR(INDEX(Lists!$B$4:$B$153,MATCH($B328,Lists!$A$4:$A$153,0)),"Other / Unsorted"))</f>
        <v/>
      </c>
      <c r="D328" s="51">
        <f>IF($B328="","",IFERROR(INDEX(Lists!$C$4:$C$153,MATCH($B328,Lists!$A$4:$A$153,0)),"Spending"))</f>
        <v/>
      </c>
      <c r="E328" s="50" t="n"/>
      <c r="F328" s="52" t="n"/>
      <c r="G328" s="50" t="n"/>
      <c r="H328" s="50" t="n"/>
      <c r="I328" s="50" t="n"/>
    </row>
    <row r="329" ht="15" customHeight="1" s="36">
      <c r="A329" s="49" t="n"/>
      <c r="B329" s="50" t="n"/>
      <c r="C329" s="51">
        <f>IF($B329="","",IFERROR(INDEX(Lists!$B$4:$B$153,MATCH($B329,Lists!$A$4:$A$153,0)),"Other / Unsorted"))</f>
        <v/>
      </c>
      <c r="D329" s="51">
        <f>IF($B329="","",IFERROR(INDEX(Lists!$C$4:$C$153,MATCH($B329,Lists!$A$4:$A$153,0)),"Spending"))</f>
        <v/>
      </c>
      <c r="E329" s="50" t="n"/>
      <c r="F329" s="52" t="n"/>
      <c r="G329" s="50" t="n"/>
      <c r="H329" s="50" t="n"/>
      <c r="I329" s="50" t="n"/>
    </row>
    <row r="330" ht="15" customHeight="1" s="36">
      <c r="A330" s="49" t="n"/>
      <c r="B330" s="50" t="n"/>
      <c r="C330" s="51">
        <f>IF($B330="","",IFERROR(INDEX(Lists!$B$4:$B$153,MATCH($B330,Lists!$A$4:$A$153,0)),"Other / Unsorted"))</f>
        <v/>
      </c>
      <c r="D330" s="51">
        <f>IF($B330="","",IFERROR(INDEX(Lists!$C$4:$C$153,MATCH($B330,Lists!$A$4:$A$153,0)),"Spending"))</f>
        <v/>
      </c>
      <c r="E330" s="50" t="n"/>
      <c r="F330" s="52" t="n"/>
      <c r="G330" s="50" t="n"/>
      <c r="H330" s="50" t="n"/>
      <c r="I330" s="50" t="n"/>
    </row>
    <row r="331" ht="15" customHeight="1" s="36">
      <c r="A331" s="49" t="n"/>
      <c r="B331" s="50" t="n"/>
      <c r="C331" s="51">
        <f>IF($B331="","",IFERROR(INDEX(Lists!$B$4:$B$153,MATCH($B331,Lists!$A$4:$A$153,0)),"Other / Unsorted"))</f>
        <v/>
      </c>
      <c r="D331" s="51">
        <f>IF($B331="","",IFERROR(INDEX(Lists!$C$4:$C$153,MATCH($B331,Lists!$A$4:$A$153,0)),"Spending"))</f>
        <v/>
      </c>
      <c r="E331" s="50" t="n"/>
      <c r="F331" s="52" t="n"/>
      <c r="G331" s="50" t="n"/>
      <c r="H331" s="50" t="n"/>
      <c r="I331" s="50" t="n"/>
    </row>
    <row r="332" ht="15" customHeight="1" s="36">
      <c r="A332" s="49" t="n"/>
      <c r="B332" s="50" t="n"/>
      <c r="C332" s="51">
        <f>IF($B332="","",IFERROR(INDEX(Lists!$B$4:$B$153,MATCH($B332,Lists!$A$4:$A$153,0)),"Other / Unsorted"))</f>
        <v/>
      </c>
      <c r="D332" s="51">
        <f>IF($B332="","",IFERROR(INDEX(Lists!$C$4:$C$153,MATCH($B332,Lists!$A$4:$A$153,0)),"Spending"))</f>
        <v/>
      </c>
      <c r="E332" s="50" t="n"/>
      <c r="F332" s="52" t="n"/>
      <c r="G332" s="50" t="n"/>
      <c r="H332" s="50" t="n"/>
      <c r="I332" s="50" t="n"/>
    </row>
    <row r="333" ht="15" customHeight="1" s="36">
      <c r="A333" s="49" t="n"/>
      <c r="B333" s="50" t="n"/>
      <c r="C333" s="51">
        <f>IF($B333="","",IFERROR(INDEX(Lists!$B$4:$B$153,MATCH($B333,Lists!$A$4:$A$153,0)),"Other / Unsorted"))</f>
        <v/>
      </c>
      <c r="D333" s="51">
        <f>IF($B333="","",IFERROR(INDEX(Lists!$C$4:$C$153,MATCH($B333,Lists!$A$4:$A$153,0)),"Spending"))</f>
        <v/>
      </c>
      <c r="E333" s="50" t="n"/>
      <c r="F333" s="52" t="n"/>
      <c r="G333" s="50" t="n"/>
      <c r="H333" s="50" t="n"/>
      <c r="I333" s="50" t="n"/>
    </row>
    <row r="334" ht="15" customHeight="1" s="36">
      <c r="A334" s="49" t="n"/>
      <c r="B334" s="50" t="n"/>
      <c r="C334" s="51">
        <f>IF($B334="","",IFERROR(INDEX(Lists!$B$4:$B$153,MATCH($B334,Lists!$A$4:$A$153,0)),"Other / Unsorted"))</f>
        <v/>
      </c>
      <c r="D334" s="51">
        <f>IF($B334="","",IFERROR(INDEX(Lists!$C$4:$C$153,MATCH($B334,Lists!$A$4:$A$153,0)),"Spending"))</f>
        <v/>
      </c>
      <c r="E334" s="50" t="n"/>
      <c r="F334" s="52" t="n"/>
      <c r="G334" s="50" t="n"/>
      <c r="H334" s="50" t="n"/>
      <c r="I334" s="50" t="n"/>
    </row>
    <row r="335" ht="15" customHeight="1" s="36">
      <c r="A335" s="49" t="n"/>
      <c r="B335" s="50" t="n"/>
      <c r="C335" s="51">
        <f>IF($B335="","",IFERROR(INDEX(Lists!$B$4:$B$153,MATCH($B335,Lists!$A$4:$A$153,0)),"Other / Unsorted"))</f>
        <v/>
      </c>
      <c r="D335" s="51">
        <f>IF($B335="","",IFERROR(INDEX(Lists!$C$4:$C$153,MATCH($B335,Lists!$A$4:$A$153,0)),"Spending"))</f>
        <v/>
      </c>
      <c r="E335" s="50" t="n"/>
      <c r="F335" s="52" t="n"/>
      <c r="G335" s="50" t="n"/>
      <c r="H335" s="50" t="n"/>
      <c r="I335" s="50" t="n"/>
    </row>
    <row r="336" ht="15" customHeight="1" s="36">
      <c r="A336" s="49" t="n"/>
      <c r="B336" s="50" t="n"/>
      <c r="C336" s="51">
        <f>IF($B336="","",IFERROR(INDEX(Lists!$B$4:$B$153,MATCH($B336,Lists!$A$4:$A$153,0)),"Other / Unsorted"))</f>
        <v/>
      </c>
      <c r="D336" s="51">
        <f>IF($B336="","",IFERROR(INDEX(Lists!$C$4:$C$153,MATCH($B336,Lists!$A$4:$A$153,0)),"Spending"))</f>
        <v/>
      </c>
      <c r="E336" s="50" t="n"/>
      <c r="F336" s="52" t="n"/>
      <c r="G336" s="50" t="n"/>
      <c r="H336" s="50" t="n"/>
      <c r="I336" s="50" t="n"/>
    </row>
    <row r="337" ht="15" customHeight="1" s="36">
      <c r="A337" s="49" t="n"/>
      <c r="B337" s="50" t="n"/>
      <c r="C337" s="51">
        <f>IF($B337="","",IFERROR(INDEX(Lists!$B$4:$B$153,MATCH($B337,Lists!$A$4:$A$153,0)),"Other / Unsorted"))</f>
        <v/>
      </c>
      <c r="D337" s="51">
        <f>IF($B337="","",IFERROR(INDEX(Lists!$C$4:$C$153,MATCH($B337,Lists!$A$4:$A$153,0)),"Spending"))</f>
        <v/>
      </c>
      <c r="E337" s="50" t="n"/>
      <c r="F337" s="52" t="n"/>
      <c r="G337" s="50" t="n"/>
      <c r="H337" s="50" t="n"/>
      <c r="I337" s="50" t="n"/>
    </row>
    <row r="338" ht="15" customHeight="1" s="36">
      <c r="A338" s="49" t="n"/>
      <c r="B338" s="50" t="n"/>
      <c r="C338" s="51">
        <f>IF($B338="","",IFERROR(INDEX(Lists!$B$4:$B$153,MATCH($B338,Lists!$A$4:$A$153,0)),"Other / Unsorted"))</f>
        <v/>
      </c>
      <c r="D338" s="51">
        <f>IF($B338="","",IFERROR(INDEX(Lists!$C$4:$C$153,MATCH($B338,Lists!$A$4:$A$153,0)),"Spending"))</f>
        <v/>
      </c>
      <c r="E338" s="50" t="n"/>
      <c r="F338" s="52" t="n"/>
      <c r="G338" s="50" t="n"/>
      <c r="H338" s="50" t="n"/>
      <c r="I338" s="50" t="n"/>
    </row>
    <row r="339" ht="15" customHeight="1" s="36">
      <c r="A339" s="49" t="n"/>
      <c r="B339" s="50" t="n"/>
      <c r="C339" s="51">
        <f>IF($B339="","",IFERROR(INDEX(Lists!$B$4:$B$153,MATCH($B339,Lists!$A$4:$A$153,0)),"Other / Unsorted"))</f>
        <v/>
      </c>
      <c r="D339" s="51">
        <f>IF($B339="","",IFERROR(INDEX(Lists!$C$4:$C$153,MATCH($B339,Lists!$A$4:$A$153,0)),"Spending"))</f>
        <v/>
      </c>
      <c r="E339" s="50" t="n"/>
      <c r="F339" s="52" t="n"/>
      <c r="G339" s="50" t="n"/>
      <c r="H339" s="50" t="n"/>
      <c r="I339" s="50" t="n"/>
    </row>
    <row r="340" ht="15" customHeight="1" s="36">
      <c r="A340" s="49" t="n"/>
      <c r="B340" s="50" t="n"/>
      <c r="C340" s="51">
        <f>IF($B340="","",IFERROR(INDEX(Lists!$B$4:$B$153,MATCH($B340,Lists!$A$4:$A$153,0)),"Other / Unsorted"))</f>
        <v/>
      </c>
      <c r="D340" s="51">
        <f>IF($B340="","",IFERROR(INDEX(Lists!$C$4:$C$153,MATCH($B340,Lists!$A$4:$A$153,0)),"Spending"))</f>
        <v/>
      </c>
      <c r="E340" s="50" t="n"/>
      <c r="F340" s="52" t="n"/>
      <c r="G340" s="50" t="n"/>
      <c r="H340" s="50" t="n"/>
      <c r="I340" s="50" t="n"/>
    </row>
    <row r="341" ht="15" customHeight="1" s="36">
      <c r="A341" s="49" t="n"/>
      <c r="B341" s="50" t="n"/>
      <c r="C341" s="51">
        <f>IF($B341="","",IFERROR(INDEX(Lists!$B$4:$B$153,MATCH($B341,Lists!$A$4:$A$153,0)),"Other / Unsorted"))</f>
        <v/>
      </c>
      <c r="D341" s="51">
        <f>IF($B341="","",IFERROR(INDEX(Lists!$C$4:$C$153,MATCH($B341,Lists!$A$4:$A$153,0)),"Spending"))</f>
        <v/>
      </c>
      <c r="E341" s="50" t="n"/>
      <c r="F341" s="52" t="n"/>
      <c r="G341" s="50" t="n"/>
      <c r="H341" s="50" t="n"/>
      <c r="I341" s="50" t="n"/>
    </row>
    <row r="342" ht="15" customHeight="1" s="36">
      <c r="A342" s="49" t="n"/>
      <c r="B342" s="50" t="n"/>
      <c r="C342" s="51">
        <f>IF($B342="","",IFERROR(INDEX(Lists!$B$4:$B$153,MATCH($B342,Lists!$A$4:$A$153,0)),"Other / Unsorted"))</f>
        <v/>
      </c>
      <c r="D342" s="51">
        <f>IF($B342="","",IFERROR(INDEX(Lists!$C$4:$C$153,MATCH($B342,Lists!$A$4:$A$153,0)),"Spending"))</f>
        <v/>
      </c>
      <c r="E342" s="50" t="n"/>
      <c r="F342" s="52" t="n"/>
      <c r="G342" s="50" t="n"/>
      <c r="H342" s="50" t="n"/>
      <c r="I342" s="50" t="n"/>
    </row>
    <row r="343" ht="15" customHeight="1" s="36">
      <c r="A343" s="49" t="n"/>
      <c r="B343" s="50" t="n"/>
      <c r="C343" s="51">
        <f>IF($B343="","",IFERROR(INDEX(Lists!$B$4:$B$153,MATCH($B343,Lists!$A$4:$A$153,0)),"Other / Unsorted"))</f>
        <v/>
      </c>
      <c r="D343" s="51">
        <f>IF($B343="","",IFERROR(INDEX(Lists!$C$4:$C$153,MATCH($B343,Lists!$A$4:$A$153,0)),"Spending"))</f>
        <v/>
      </c>
      <c r="E343" s="50" t="n"/>
      <c r="F343" s="52" t="n"/>
      <c r="G343" s="50" t="n"/>
      <c r="H343" s="50" t="n"/>
      <c r="I343" s="50" t="n"/>
    </row>
    <row r="344" ht="15" customHeight="1" s="36">
      <c r="A344" s="49" t="n"/>
      <c r="B344" s="50" t="n"/>
      <c r="C344" s="51">
        <f>IF($B344="","",IFERROR(INDEX(Lists!$B$4:$B$153,MATCH($B344,Lists!$A$4:$A$153,0)),"Other / Unsorted"))</f>
        <v/>
      </c>
      <c r="D344" s="51">
        <f>IF($B344="","",IFERROR(INDEX(Lists!$C$4:$C$153,MATCH($B344,Lists!$A$4:$A$153,0)),"Spending"))</f>
        <v/>
      </c>
      <c r="E344" s="50" t="n"/>
      <c r="F344" s="52" t="n"/>
      <c r="G344" s="50" t="n"/>
      <c r="H344" s="50" t="n"/>
      <c r="I344" s="50" t="n"/>
    </row>
    <row r="345" ht="15" customHeight="1" s="36">
      <c r="A345" s="49" t="n"/>
      <c r="B345" s="50" t="n"/>
      <c r="C345" s="51">
        <f>IF($B345="","",IFERROR(INDEX(Lists!$B$4:$B$153,MATCH($B345,Lists!$A$4:$A$153,0)),"Other / Unsorted"))</f>
        <v/>
      </c>
      <c r="D345" s="51">
        <f>IF($B345="","",IFERROR(INDEX(Lists!$C$4:$C$153,MATCH($B345,Lists!$A$4:$A$153,0)),"Spending"))</f>
        <v/>
      </c>
      <c r="E345" s="50" t="n"/>
      <c r="F345" s="52" t="n"/>
      <c r="G345" s="50" t="n"/>
      <c r="H345" s="50" t="n"/>
      <c r="I345" s="50" t="n"/>
    </row>
    <row r="346" ht="15" customHeight="1" s="36">
      <c r="A346" s="49" t="n"/>
      <c r="B346" s="50" t="n"/>
      <c r="C346" s="51">
        <f>IF($B346="","",IFERROR(INDEX(Lists!$B$4:$B$153,MATCH($B346,Lists!$A$4:$A$153,0)),"Other / Unsorted"))</f>
        <v/>
      </c>
      <c r="D346" s="51">
        <f>IF($B346="","",IFERROR(INDEX(Lists!$C$4:$C$153,MATCH($B346,Lists!$A$4:$A$153,0)),"Spending"))</f>
        <v/>
      </c>
      <c r="E346" s="50" t="n"/>
      <c r="F346" s="52" t="n"/>
      <c r="G346" s="50" t="n"/>
      <c r="H346" s="50" t="n"/>
      <c r="I346" s="50" t="n"/>
    </row>
    <row r="347" ht="15" customHeight="1" s="36">
      <c r="A347" s="49" t="n"/>
      <c r="B347" s="50" t="n"/>
      <c r="C347" s="51">
        <f>IF($B347="","",IFERROR(INDEX(Lists!$B$4:$B$153,MATCH($B347,Lists!$A$4:$A$153,0)),"Other / Unsorted"))</f>
        <v/>
      </c>
      <c r="D347" s="51">
        <f>IF($B347="","",IFERROR(INDEX(Lists!$C$4:$C$153,MATCH($B347,Lists!$A$4:$A$153,0)),"Spending"))</f>
        <v/>
      </c>
      <c r="E347" s="50" t="n"/>
      <c r="F347" s="52" t="n"/>
      <c r="G347" s="50" t="n"/>
      <c r="H347" s="50" t="n"/>
      <c r="I347" s="50" t="n"/>
    </row>
    <row r="348" ht="15" customHeight="1" s="36">
      <c r="A348" s="49" t="n"/>
      <c r="B348" s="50" t="n"/>
      <c r="C348" s="51">
        <f>IF($B348="","",IFERROR(INDEX(Lists!$B$4:$B$153,MATCH($B348,Lists!$A$4:$A$153,0)),"Other / Unsorted"))</f>
        <v/>
      </c>
      <c r="D348" s="51">
        <f>IF($B348="","",IFERROR(INDEX(Lists!$C$4:$C$153,MATCH($B348,Lists!$A$4:$A$153,0)),"Spending"))</f>
        <v/>
      </c>
      <c r="E348" s="50" t="n"/>
      <c r="F348" s="52" t="n"/>
      <c r="G348" s="50" t="n"/>
      <c r="H348" s="50" t="n"/>
      <c r="I348" s="50" t="n"/>
    </row>
    <row r="349" ht="15" customHeight="1" s="36">
      <c r="A349" s="49" t="n"/>
      <c r="B349" s="50" t="n"/>
      <c r="C349" s="51">
        <f>IF($B349="","",IFERROR(INDEX(Lists!$B$4:$B$153,MATCH($B349,Lists!$A$4:$A$153,0)),"Other / Unsorted"))</f>
        <v/>
      </c>
      <c r="D349" s="51">
        <f>IF($B349="","",IFERROR(INDEX(Lists!$C$4:$C$153,MATCH($B349,Lists!$A$4:$A$153,0)),"Spending"))</f>
        <v/>
      </c>
      <c r="E349" s="50" t="n"/>
      <c r="F349" s="52" t="n"/>
      <c r="G349" s="50" t="n"/>
      <c r="H349" s="50" t="n"/>
      <c r="I349" s="50" t="n"/>
    </row>
    <row r="350" ht="15" customHeight="1" s="36">
      <c r="A350" s="49" t="n"/>
      <c r="B350" s="50" t="n"/>
      <c r="C350" s="51">
        <f>IF($B350="","",IFERROR(INDEX(Lists!$B$4:$B$153,MATCH($B350,Lists!$A$4:$A$153,0)),"Other / Unsorted"))</f>
        <v/>
      </c>
      <c r="D350" s="51">
        <f>IF($B350="","",IFERROR(INDEX(Lists!$C$4:$C$153,MATCH($B350,Lists!$A$4:$A$153,0)),"Spending"))</f>
        <v/>
      </c>
      <c r="E350" s="50" t="n"/>
      <c r="F350" s="52" t="n"/>
      <c r="G350" s="50" t="n"/>
      <c r="H350" s="50" t="n"/>
      <c r="I350" s="50" t="n"/>
    </row>
    <row r="351" ht="15" customHeight="1" s="36">
      <c r="A351" s="49" t="n"/>
      <c r="B351" s="50" t="n"/>
      <c r="C351" s="51">
        <f>IF($B351="","",IFERROR(INDEX(Lists!$B$4:$B$153,MATCH($B351,Lists!$A$4:$A$153,0)),"Other / Unsorted"))</f>
        <v/>
      </c>
      <c r="D351" s="51">
        <f>IF($B351="","",IFERROR(INDEX(Lists!$C$4:$C$153,MATCH($B351,Lists!$A$4:$A$153,0)),"Spending"))</f>
        <v/>
      </c>
      <c r="E351" s="50" t="n"/>
      <c r="F351" s="52" t="n"/>
      <c r="G351" s="50" t="n"/>
      <c r="H351" s="50" t="n"/>
      <c r="I351" s="50" t="n"/>
    </row>
    <row r="352" ht="15" customHeight="1" s="36">
      <c r="A352" s="49" t="n"/>
      <c r="B352" s="50" t="n"/>
      <c r="C352" s="51">
        <f>IF($B352="","",IFERROR(INDEX(Lists!$B$4:$B$153,MATCH($B352,Lists!$A$4:$A$153,0)),"Other / Unsorted"))</f>
        <v/>
      </c>
      <c r="D352" s="51">
        <f>IF($B352="","",IFERROR(INDEX(Lists!$C$4:$C$153,MATCH($B352,Lists!$A$4:$A$153,0)),"Spending"))</f>
        <v/>
      </c>
      <c r="E352" s="50" t="n"/>
      <c r="F352" s="52" t="n"/>
      <c r="G352" s="50" t="n"/>
      <c r="H352" s="50" t="n"/>
      <c r="I352" s="50" t="n"/>
    </row>
    <row r="353" ht="15" customHeight="1" s="36">
      <c r="A353" s="49" t="n"/>
      <c r="B353" s="50" t="n"/>
      <c r="C353" s="51">
        <f>IF($B353="","",IFERROR(INDEX(Lists!$B$4:$B$153,MATCH($B353,Lists!$A$4:$A$153,0)),"Other / Unsorted"))</f>
        <v/>
      </c>
      <c r="D353" s="51">
        <f>IF($B353="","",IFERROR(INDEX(Lists!$C$4:$C$153,MATCH($B353,Lists!$A$4:$A$153,0)),"Spending"))</f>
        <v/>
      </c>
      <c r="E353" s="50" t="n"/>
      <c r="F353" s="52" t="n"/>
      <c r="G353" s="50" t="n"/>
      <c r="H353" s="50" t="n"/>
      <c r="I353" s="50" t="n"/>
    </row>
    <row r="354" ht="15" customHeight="1" s="36">
      <c r="A354" s="49" t="n"/>
      <c r="B354" s="50" t="n"/>
      <c r="C354" s="51">
        <f>IF($B354="","",IFERROR(INDEX(Lists!$B$4:$B$153,MATCH($B354,Lists!$A$4:$A$153,0)),"Other / Unsorted"))</f>
        <v/>
      </c>
      <c r="D354" s="51">
        <f>IF($B354="","",IFERROR(INDEX(Lists!$C$4:$C$153,MATCH($B354,Lists!$A$4:$A$153,0)),"Spending"))</f>
        <v/>
      </c>
      <c r="E354" s="50" t="n"/>
      <c r="F354" s="52" t="n"/>
      <c r="G354" s="50" t="n"/>
      <c r="H354" s="50" t="n"/>
      <c r="I354" s="50" t="n"/>
    </row>
    <row r="355" ht="15" customHeight="1" s="36">
      <c r="A355" s="49" t="n"/>
      <c r="B355" s="50" t="n"/>
      <c r="C355" s="51">
        <f>IF($B355="","",IFERROR(INDEX(Lists!$B$4:$B$153,MATCH($B355,Lists!$A$4:$A$153,0)),"Other / Unsorted"))</f>
        <v/>
      </c>
      <c r="D355" s="51">
        <f>IF($B355="","",IFERROR(INDEX(Lists!$C$4:$C$153,MATCH($B355,Lists!$A$4:$A$153,0)),"Spending"))</f>
        <v/>
      </c>
      <c r="E355" s="50" t="n"/>
      <c r="F355" s="52" t="n"/>
      <c r="G355" s="50" t="n"/>
      <c r="H355" s="50" t="n"/>
      <c r="I355" s="50" t="n"/>
    </row>
    <row r="356" ht="15" customHeight="1" s="36">
      <c r="A356" s="49" t="n"/>
      <c r="B356" s="50" t="n"/>
      <c r="C356" s="51">
        <f>IF($B356="","",IFERROR(INDEX(Lists!$B$4:$B$153,MATCH($B356,Lists!$A$4:$A$153,0)),"Other / Unsorted"))</f>
        <v/>
      </c>
      <c r="D356" s="51">
        <f>IF($B356="","",IFERROR(INDEX(Lists!$C$4:$C$153,MATCH($B356,Lists!$A$4:$A$153,0)),"Spending"))</f>
        <v/>
      </c>
      <c r="E356" s="50" t="n"/>
      <c r="F356" s="52" t="n"/>
      <c r="G356" s="50" t="n"/>
      <c r="H356" s="50" t="n"/>
      <c r="I356" s="50" t="n"/>
    </row>
    <row r="357" ht="15" customHeight="1" s="36">
      <c r="A357" s="49" t="n"/>
      <c r="B357" s="50" t="n"/>
      <c r="C357" s="51">
        <f>IF($B357="","",IFERROR(INDEX(Lists!$B$4:$B$153,MATCH($B357,Lists!$A$4:$A$153,0)),"Other / Unsorted"))</f>
        <v/>
      </c>
      <c r="D357" s="51">
        <f>IF($B357="","",IFERROR(INDEX(Lists!$C$4:$C$153,MATCH($B357,Lists!$A$4:$A$153,0)),"Spending"))</f>
        <v/>
      </c>
      <c r="E357" s="50" t="n"/>
      <c r="F357" s="52" t="n"/>
      <c r="G357" s="50" t="n"/>
      <c r="H357" s="50" t="n"/>
      <c r="I357" s="50" t="n"/>
    </row>
    <row r="358" ht="15" customHeight="1" s="36">
      <c r="A358" s="49" t="n"/>
      <c r="B358" s="50" t="n"/>
      <c r="C358" s="51">
        <f>IF($B358="","",IFERROR(INDEX(Lists!$B$4:$B$153,MATCH($B358,Lists!$A$4:$A$153,0)),"Other / Unsorted"))</f>
        <v/>
      </c>
      <c r="D358" s="51">
        <f>IF($B358="","",IFERROR(INDEX(Lists!$C$4:$C$153,MATCH($B358,Lists!$A$4:$A$153,0)),"Spending"))</f>
        <v/>
      </c>
      <c r="E358" s="50" t="n"/>
      <c r="F358" s="52" t="n"/>
      <c r="G358" s="50" t="n"/>
      <c r="H358" s="50" t="n"/>
      <c r="I358" s="50" t="n"/>
    </row>
    <row r="359" ht="15" customHeight="1" s="36">
      <c r="A359" s="49" t="n"/>
      <c r="B359" s="50" t="n"/>
      <c r="C359" s="51">
        <f>IF($B359="","",IFERROR(INDEX(Lists!$B$4:$B$153,MATCH($B359,Lists!$A$4:$A$153,0)),"Other / Unsorted"))</f>
        <v/>
      </c>
      <c r="D359" s="51">
        <f>IF($B359="","",IFERROR(INDEX(Lists!$C$4:$C$153,MATCH($B359,Lists!$A$4:$A$153,0)),"Spending"))</f>
        <v/>
      </c>
      <c r="E359" s="50" t="n"/>
      <c r="F359" s="52" t="n"/>
      <c r="G359" s="50" t="n"/>
      <c r="H359" s="50" t="n"/>
      <c r="I359" s="50" t="n"/>
    </row>
    <row r="360" ht="15" customHeight="1" s="36">
      <c r="A360" s="49" t="n"/>
      <c r="B360" s="50" t="n"/>
      <c r="C360" s="51">
        <f>IF($B360="","",IFERROR(INDEX(Lists!$B$4:$B$153,MATCH($B360,Lists!$A$4:$A$153,0)),"Other / Unsorted"))</f>
        <v/>
      </c>
      <c r="D360" s="51">
        <f>IF($B360="","",IFERROR(INDEX(Lists!$C$4:$C$153,MATCH($B360,Lists!$A$4:$A$153,0)),"Spending"))</f>
        <v/>
      </c>
      <c r="E360" s="50" t="n"/>
      <c r="F360" s="52" t="n"/>
      <c r="G360" s="50" t="n"/>
      <c r="H360" s="50" t="n"/>
      <c r="I360" s="50" t="n"/>
    </row>
    <row r="361" ht="15" customHeight="1" s="36">
      <c r="A361" s="49" t="n"/>
      <c r="B361" s="50" t="n"/>
      <c r="C361" s="51">
        <f>IF($B361="","",IFERROR(INDEX(Lists!$B$4:$B$153,MATCH($B361,Lists!$A$4:$A$153,0)),"Other / Unsorted"))</f>
        <v/>
      </c>
      <c r="D361" s="51">
        <f>IF($B361="","",IFERROR(INDEX(Lists!$C$4:$C$153,MATCH($B361,Lists!$A$4:$A$153,0)),"Spending"))</f>
        <v/>
      </c>
      <c r="E361" s="50" t="n"/>
      <c r="F361" s="52" t="n"/>
      <c r="G361" s="50" t="n"/>
      <c r="H361" s="50" t="n"/>
      <c r="I361" s="50" t="n"/>
    </row>
    <row r="362" ht="15" customHeight="1" s="36">
      <c r="A362" s="49" t="n"/>
      <c r="B362" s="50" t="n"/>
      <c r="C362" s="51">
        <f>IF($B362="","",IFERROR(INDEX(Lists!$B$4:$B$153,MATCH($B362,Lists!$A$4:$A$153,0)),"Other / Unsorted"))</f>
        <v/>
      </c>
      <c r="D362" s="51">
        <f>IF($B362="","",IFERROR(INDEX(Lists!$C$4:$C$153,MATCH($B362,Lists!$A$4:$A$153,0)),"Spending"))</f>
        <v/>
      </c>
      <c r="E362" s="50" t="n"/>
      <c r="F362" s="52" t="n"/>
      <c r="G362" s="50" t="n"/>
      <c r="H362" s="50" t="n"/>
      <c r="I362" s="50" t="n"/>
    </row>
    <row r="363" ht="15" customHeight="1" s="36">
      <c r="A363" s="49" t="n"/>
      <c r="B363" s="50" t="n"/>
      <c r="C363" s="51">
        <f>IF($B363="","",IFERROR(INDEX(Lists!$B$4:$B$153,MATCH($B363,Lists!$A$4:$A$153,0)),"Other / Unsorted"))</f>
        <v/>
      </c>
      <c r="D363" s="51">
        <f>IF($B363="","",IFERROR(INDEX(Lists!$C$4:$C$153,MATCH($B363,Lists!$A$4:$A$153,0)),"Spending"))</f>
        <v/>
      </c>
      <c r="E363" s="50" t="n"/>
      <c r="F363" s="52" t="n"/>
      <c r="G363" s="50" t="n"/>
      <c r="H363" s="50" t="n"/>
      <c r="I363" s="50" t="n"/>
    </row>
    <row r="364" ht="15" customHeight="1" s="36">
      <c r="A364" s="49" t="n"/>
      <c r="B364" s="50" t="n"/>
      <c r="C364" s="51">
        <f>IF($B364="","",IFERROR(INDEX(Lists!$B$4:$B$153,MATCH($B364,Lists!$A$4:$A$153,0)),"Other / Unsorted"))</f>
        <v/>
      </c>
      <c r="D364" s="51">
        <f>IF($B364="","",IFERROR(INDEX(Lists!$C$4:$C$153,MATCH($B364,Lists!$A$4:$A$153,0)),"Spending"))</f>
        <v/>
      </c>
      <c r="E364" s="50" t="n"/>
      <c r="F364" s="52" t="n"/>
      <c r="G364" s="50" t="n"/>
      <c r="H364" s="50" t="n"/>
      <c r="I364" s="50" t="n"/>
    </row>
    <row r="365" ht="15" customHeight="1" s="36">
      <c r="A365" s="49" t="n"/>
      <c r="B365" s="50" t="n"/>
      <c r="C365" s="51">
        <f>IF($B365="","",IFERROR(INDEX(Lists!$B$4:$B$153,MATCH($B365,Lists!$A$4:$A$153,0)),"Other / Unsorted"))</f>
        <v/>
      </c>
      <c r="D365" s="51">
        <f>IF($B365="","",IFERROR(INDEX(Lists!$C$4:$C$153,MATCH($B365,Lists!$A$4:$A$153,0)),"Spending"))</f>
        <v/>
      </c>
      <c r="E365" s="50" t="n"/>
      <c r="F365" s="52" t="n"/>
      <c r="G365" s="50" t="n"/>
      <c r="H365" s="50" t="n"/>
      <c r="I365" s="50" t="n"/>
    </row>
    <row r="366" ht="15" customHeight="1" s="36">
      <c r="A366" s="49" t="n"/>
      <c r="B366" s="50" t="n"/>
      <c r="C366" s="51">
        <f>IF($B366="","",IFERROR(INDEX(Lists!$B$4:$B$153,MATCH($B366,Lists!$A$4:$A$153,0)),"Other / Unsorted"))</f>
        <v/>
      </c>
      <c r="D366" s="51">
        <f>IF($B366="","",IFERROR(INDEX(Lists!$C$4:$C$153,MATCH($B366,Lists!$A$4:$A$153,0)),"Spending"))</f>
        <v/>
      </c>
      <c r="E366" s="50" t="n"/>
      <c r="F366" s="52" t="n"/>
      <c r="G366" s="50" t="n"/>
      <c r="H366" s="50" t="n"/>
      <c r="I366" s="50" t="n"/>
    </row>
    <row r="367" ht="15" customHeight="1" s="36">
      <c r="A367" s="49" t="n"/>
      <c r="B367" s="50" t="n"/>
      <c r="C367" s="51">
        <f>IF($B367="","",IFERROR(INDEX(Lists!$B$4:$B$153,MATCH($B367,Lists!$A$4:$A$153,0)),"Other / Unsorted"))</f>
        <v/>
      </c>
      <c r="D367" s="51">
        <f>IF($B367="","",IFERROR(INDEX(Lists!$C$4:$C$153,MATCH($B367,Lists!$A$4:$A$153,0)),"Spending"))</f>
        <v/>
      </c>
      <c r="E367" s="50" t="n"/>
      <c r="F367" s="52" t="n"/>
      <c r="G367" s="50" t="n"/>
      <c r="H367" s="50" t="n"/>
      <c r="I367" s="50" t="n"/>
    </row>
    <row r="368" ht="15" customHeight="1" s="36">
      <c r="A368" s="49" t="n"/>
      <c r="B368" s="50" t="n"/>
      <c r="C368" s="51">
        <f>IF($B368="","",IFERROR(INDEX(Lists!$B$4:$B$153,MATCH($B368,Lists!$A$4:$A$153,0)),"Other / Unsorted"))</f>
        <v/>
      </c>
      <c r="D368" s="51">
        <f>IF($B368="","",IFERROR(INDEX(Lists!$C$4:$C$153,MATCH($B368,Lists!$A$4:$A$153,0)),"Spending"))</f>
        <v/>
      </c>
      <c r="E368" s="50" t="n"/>
      <c r="F368" s="52" t="n"/>
      <c r="G368" s="50" t="n"/>
      <c r="H368" s="50" t="n"/>
      <c r="I368" s="50" t="n"/>
    </row>
    <row r="369" ht="15" customHeight="1" s="36">
      <c r="A369" s="49" t="n"/>
      <c r="B369" s="50" t="n"/>
      <c r="C369" s="51">
        <f>IF($B369="","",IFERROR(INDEX(Lists!$B$4:$B$153,MATCH($B369,Lists!$A$4:$A$153,0)),"Other / Unsorted"))</f>
        <v/>
      </c>
      <c r="D369" s="51">
        <f>IF($B369="","",IFERROR(INDEX(Lists!$C$4:$C$153,MATCH($B369,Lists!$A$4:$A$153,0)),"Spending"))</f>
        <v/>
      </c>
      <c r="E369" s="50" t="n"/>
      <c r="F369" s="52" t="n"/>
      <c r="G369" s="50" t="n"/>
      <c r="H369" s="50" t="n"/>
      <c r="I369" s="50" t="n"/>
    </row>
    <row r="370" ht="15" customHeight="1" s="36">
      <c r="A370" s="49" t="n"/>
      <c r="B370" s="50" t="n"/>
      <c r="C370" s="51">
        <f>IF($B370="","",IFERROR(INDEX(Lists!$B$4:$B$153,MATCH($B370,Lists!$A$4:$A$153,0)),"Other / Unsorted"))</f>
        <v/>
      </c>
      <c r="D370" s="51">
        <f>IF($B370="","",IFERROR(INDEX(Lists!$C$4:$C$153,MATCH($B370,Lists!$A$4:$A$153,0)),"Spending"))</f>
        <v/>
      </c>
      <c r="E370" s="50" t="n"/>
      <c r="F370" s="52" t="n"/>
      <c r="G370" s="50" t="n"/>
      <c r="H370" s="50" t="n"/>
      <c r="I370" s="50" t="n"/>
    </row>
    <row r="371" ht="15" customHeight="1" s="36">
      <c r="A371" s="49" t="n"/>
      <c r="B371" s="50" t="n"/>
      <c r="C371" s="51">
        <f>IF($B371="","",IFERROR(INDEX(Lists!$B$4:$B$153,MATCH($B371,Lists!$A$4:$A$153,0)),"Other / Unsorted"))</f>
        <v/>
      </c>
      <c r="D371" s="51">
        <f>IF($B371="","",IFERROR(INDEX(Lists!$C$4:$C$153,MATCH($B371,Lists!$A$4:$A$153,0)),"Spending"))</f>
        <v/>
      </c>
      <c r="E371" s="50" t="n"/>
      <c r="F371" s="52" t="n"/>
      <c r="G371" s="50" t="n"/>
      <c r="H371" s="50" t="n"/>
      <c r="I371" s="50" t="n"/>
    </row>
    <row r="372" ht="15" customHeight="1" s="36">
      <c r="A372" s="49" t="n"/>
      <c r="B372" s="50" t="n"/>
      <c r="C372" s="51">
        <f>IF($B372="","",IFERROR(INDEX(Lists!$B$4:$B$153,MATCH($B372,Lists!$A$4:$A$153,0)),"Other / Unsorted"))</f>
        <v/>
      </c>
      <c r="D372" s="51">
        <f>IF($B372="","",IFERROR(INDEX(Lists!$C$4:$C$153,MATCH($B372,Lists!$A$4:$A$153,0)),"Spending"))</f>
        <v/>
      </c>
      <c r="E372" s="50" t="n"/>
      <c r="F372" s="52" t="n"/>
      <c r="G372" s="50" t="n"/>
      <c r="H372" s="50" t="n"/>
      <c r="I372" s="50" t="n"/>
    </row>
    <row r="373" ht="15" customHeight="1" s="36">
      <c r="A373" s="49" t="n"/>
      <c r="B373" s="50" t="n"/>
      <c r="C373" s="51">
        <f>IF($B373="","",IFERROR(INDEX(Lists!$B$4:$B$153,MATCH($B373,Lists!$A$4:$A$153,0)),"Other / Unsorted"))</f>
        <v/>
      </c>
      <c r="D373" s="51">
        <f>IF($B373="","",IFERROR(INDEX(Lists!$C$4:$C$153,MATCH($B373,Lists!$A$4:$A$153,0)),"Spending"))</f>
        <v/>
      </c>
      <c r="E373" s="50" t="n"/>
      <c r="F373" s="52" t="n"/>
      <c r="G373" s="50" t="n"/>
      <c r="H373" s="50" t="n"/>
      <c r="I373" s="50" t="n"/>
    </row>
    <row r="374" ht="15" customHeight="1" s="36">
      <c r="A374" s="49" t="n"/>
      <c r="B374" s="50" t="n"/>
      <c r="C374" s="51">
        <f>IF($B374="","",IFERROR(INDEX(Lists!$B$4:$B$153,MATCH($B374,Lists!$A$4:$A$153,0)),"Other / Unsorted"))</f>
        <v/>
      </c>
      <c r="D374" s="51">
        <f>IF($B374="","",IFERROR(INDEX(Lists!$C$4:$C$153,MATCH($B374,Lists!$A$4:$A$153,0)),"Spending"))</f>
        <v/>
      </c>
      <c r="E374" s="50" t="n"/>
      <c r="F374" s="52" t="n"/>
      <c r="G374" s="50" t="n"/>
      <c r="H374" s="50" t="n"/>
      <c r="I374" s="50" t="n"/>
    </row>
    <row r="375" ht="15" customHeight="1" s="36">
      <c r="A375" s="49" t="n"/>
      <c r="B375" s="50" t="n"/>
      <c r="C375" s="51">
        <f>IF($B375="","",IFERROR(INDEX(Lists!$B$4:$B$153,MATCH($B375,Lists!$A$4:$A$153,0)),"Other / Unsorted"))</f>
        <v/>
      </c>
      <c r="D375" s="51">
        <f>IF($B375="","",IFERROR(INDEX(Lists!$C$4:$C$153,MATCH($B375,Lists!$A$4:$A$153,0)),"Spending"))</f>
        <v/>
      </c>
      <c r="E375" s="50" t="n"/>
      <c r="F375" s="52" t="n"/>
      <c r="G375" s="50" t="n"/>
      <c r="H375" s="50" t="n"/>
      <c r="I375" s="50" t="n"/>
    </row>
    <row r="376" ht="15" customHeight="1" s="36">
      <c r="A376" s="49" t="n"/>
      <c r="B376" s="50" t="n"/>
      <c r="C376" s="51">
        <f>IF($B376="","",IFERROR(INDEX(Lists!$B$4:$B$153,MATCH($B376,Lists!$A$4:$A$153,0)),"Other / Unsorted"))</f>
        <v/>
      </c>
      <c r="D376" s="51">
        <f>IF($B376="","",IFERROR(INDEX(Lists!$C$4:$C$153,MATCH($B376,Lists!$A$4:$A$153,0)),"Spending"))</f>
        <v/>
      </c>
      <c r="E376" s="50" t="n"/>
      <c r="F376" s="52" t="n"/>
      <c r="G376" s="50" t="n"/>
      <c r="H376" s="50" t="n"/>
      <c r="I376" s="50" t="n"/>
    </row>
    <row r="377" ht="15" customHeight="1" s="36">
      <c r="A377" s="49" t="n"/>
      <c r="B377" s="50" t="n"/>
      <c r="C377" s="51">
        <f>IF($B377="","",IFERROR(INDEX(Lists!$B$4:$B$153,MATCH($B377,Lists!$A$4:$A$153,0)),"Other / Unsorted"))</f>
        <v/>
      </c>
      <c r="D377" s="51">
        <f>IF($B377="","",IFERROR(INDEX(Lists!$C$4:$C$153,MATCH($B377,Lists!$A$4:$A$153,0)),"Spending"))</f>
        <v/>
      </c>
      <c r="E377" s="50" t="n"/>
      <c r="F377" s="52" t="n"/>
      <c r="G377" s="50" t="n"/>
      <c r="H377" s="50" t="n"/>
      <c r="I377" s="50" t="n"/>
    </row>
    <row r="378" ht="15" customHeight="1" s="36">
      <c r="A378" s="49" t="n"/>
      <c r="B378" s="50" t="n"/>
      <c r="C378" s="51">
        <f>IF($B378="","",IFERROR(INDEX(Lists!$B$4:$B$153,MATCH($B378,Lists!$A$4:$A$153,0)),"Other / Unsorted"))</f>
        <v/>
      </c>
      <c r="D378" s="51">
        <f>IF($B378="","",IFERROR(INDEX(Lists!$C$4:$C$153,MATCH($B378,Lists!$A$4:$A$153,0)),"Spending"))</f>
        <v/>
      </c>
      <c r="E378" s="50" t="n"/>
      <c r="F378" s="52" t="n"/>
      <c r="G378" s="50" t="n"/>
      <c r="H378" s="50" t="n"/>
      <c r="I378" s="50" t="n"/>
    </row>
    <row r="379" ht="15" customHeight="1" s="36">
      <c r="A379" s="49" t="n"/>
      <c r="B379" s="50" t="n"/>
      <c r="C379" s="51">
        <f>IF($B379="","",IFERROR(INDEX(Lists!$B$4:$B$153,MATCH($B379,Lists!$A$4:$A$153,0)),"Other / Unsorted"))</f>
        <v/>
      </c>
      <c r="D379" s="51">
        <f>IF($B379="","",IFERROR(INDEX(Lists!$C$4:$C$153,MATCH($B379,Lists!$A$4:$A$153,0)),"Spending"))</f>
        <v/>
      </c>
      <c r="E379" s="50" t="n"/>
      <c r="F379" s="52" t="n"/>
      <c r="G379" s="50" t="n"/>
      <c r="H379" s="50" t="n"/>
      <c r="I379" s="50" t="n"/>
    </row>
    <row r="380" ht="15" customHeight="1" s="36">
      <c r="A380" s="49" t="n"/>
      <c r="B380" s="50" t="n"/>
      <c r="C380" s="51">
        <f>IF($B380="","",IFERROR(INDEX(Lists!$B$4:$B$153,MATCH($B380,Lists!$A$4:$A$153,0)),"Other / Unsorted"))</f>
        <v/>
      </c>
      <c r="D380" s="51">
        <f>IF($B380="","",IFERROR(INDEX(Lists!$C$4:$C$153,MATCH($B380,Lists!$A$4:$A$153,0)),"Spending"))</f>
        <v/>
      </c>
      <c r="E380" s="50" t="n"/>
      <c r="F380" s="52" t="n"/>
      <c r="G380" s="50" t="n"/>
      <c r="H380" s="50" t="n"/>
      <c r="I380" s="50" t="n"/>
    </row>
    <row r="381" ht="15" customHeight="1" s="36">
      <c r="A381" s="49" t="n"/>
      <c r="B381" s="50" t="n"/>
      <c r="C381" s="51">
        <f>IF($B381="","",IFERROR(INDEX(Lists!$B$4:$B$153,MATCH($B381,Lists!$A$4:$A$153,0)),"Other / Unsorted"))</f>
        <v/>
      </c>
      <c r="D381" s="51">
        <f>IF($B381="","",IFERROR(INDEX(Lists!$C$4:$C$153,MATCH($B381,Lists!$A$4:$A$153,0)),"Spending"))</f>
        <v/>
      </c>
      <c r="E381" s="50" t="n"/>
      <c r="F381" s="52" t="n"/>
      <c r="G381" s="50" t="n"/>
      <c r="H381" s="50" t="n"/>
      <c r="I381" s="50" t="n"/>
    </row>
    <row r="382" ht="15" customHeight="1" s="36">
      <c r="A382" s="49" t="n"/>
      <c r="B382" s="50" t="n"/>
      <c r="C382" s="51">
        <f>IF($B382="","",IFERROR(INDEX(Lists!$B$4:$B$153,MATCH($B382,Lists!$A$4:$A$153,0)),"Other / Unsorted"))</f>
        <v/>
      </c>
      <c r="D382" s="51">
        <f>IF($B382="","",IFERROR(INDEX(Lists!$C$4:$C$153,MATCH($B382,Lists!$A$4:$A$153,0)),"Spending"))</f>
        <v/>
      </c>
      <c r="E382" s="50" t="n"/>
      <c r="F382" s="52" t="n"/>
      <c r="G382" s="50" t="n"/>
      <c r="H382" s="50" t="n"/>
      <c r="I382" s="50" t="n"/>
    </row>
    <row r="383" ht="15" customHeight="1" s="36">
      <c r="A383" s="49" t="n"/>
      <c r="B383" s="50" t="n"/>
      <c r="C383" s="51">
        <f>IF($B383="","",IFERROR(INDEX(Lists!$B$4:$B$153,MATCH($B383,Lists!$A$4:$A$153,0)),"Other / Unsorted"))</f>
        <v/>
      </c>
      <c r="D383" s="51">
        <f>IF($B383="","",IFERROR(INDEX(Lists!$C$4:$C$153,MATCH($B383,Lists!$A$4:$A$153,0)),"Spending"))</f>
        <v/>
      </c>
      <c r="E383" s="50" t="n"/>
      <c r="F383" s="52" t="n"/>
      <c r="G383" s="50" t="n"/>
      <c r="H383" s="50" t="n"/>
      <c r="I383" s="50" t="n"/>
    </row>
    <row r="384" ht="15" customHeight="1" s="36">
      <c r="A384" s="49" t="n"/>
      <c r="B384" s="50" t="n"/>
      <c r="C384" s="51">
        <f>IF($B384="","",IFERROR(INDEX(Lists!$B$4:$B$153,MATCH($B384,Lists!$A$4:$A$153,0)),"Other / Unsorted"))</f>
        <v/>
      </c>
      <c r="D384" s="51">
        <f>IF($B384="","",IFERROR(INDEX(Lists!$C$4:$C$153,MATCH($B384,Lists!$A$4:$A$153,0)),"Spending"))</f>
        <v/>
      </c>
      <c r="E384" s="50" t="n"/>
      <c r="F384" s="52" t="n"/>
      <c r="G384" s="50" t="n"/>
      <c r="H384" s="50" t="n"/>
      <c r="I384" s="50" t="n"/>
    </row>
    <row r="385" ht="15" customHeight="1" s="36">
      <c r="A385" s="49" t="n"/>
      <c r="B385" s="50" t="n"/>
      <c r="C385" s="51">
        <f>IF($B385="","",IFERROR(INDEX(Lists!$B$4:$B$153,MATCH($B385,Lists!$A$4:$A$153,0)),"Other / Unsorted"))</f>
        <v/>
      </c>
      <c r="D385" s="51">
        <f>IF($B385="","",IFERROR(INDEX(Lists!$C$4:$C$153,MATCH($B385,Lists!$A$4:$A$153,0)),"Spending"))</f>
        <v/>
      </c>
      <c r="E385" s="50" t="n"/>
      <c r="F385" s="52" t="n"/>
      <c r="G385" s="50" t="n"/>
      <c r="H385" s="50" t="n"/>
      <c r="I385" s="50" t="n"/>
    </row>
    <row r="386" ht="15" customHeight="1" s="36">
      <c r="A386" s="49" t="n"/>
      <c r="B386" s="50" t="n"/>
      <c r="C386" s="51">
        <f>IF($B386="","",IFERROR(INDEX(Lists!$B$4:$B$153,MATCH($B386,Lists!$A$4:$A$153,0)),"Other / Unsorted"))</f>
        <v/>
      </c>
      <c r="D386" s="51">
        <f>IF($B386="","",IFERROR(INDEX(Lists!$C$4:$C$153,MATCH($B386,Lists!$A$4:$A$153,0)),"Spending"))</f>
        <v/>
      </c>
      <c r="E386" s="50" t="n"/>
      <c r="F386" s="52" t="n"/>
      <c r="G386" s="50" t="n"/>
      <c r="H386" s="50" t="n"/>
      <c r="I386" s="50" t="n"/>
    </row>
    <row r="387" ht="15" customHeight="1" s="36">
      <c r="A387" s="49" t="n"/>
      <c r="B387" s="50" t="n"/>
      <c r="C387" s="51">
        <f>IF($B387="","",IFERROR(INDEX(Lists!$B$4:$B$153,MATCH($B387,Lists!$A$4:$A$153,0)),"Other / Unsorted"))</f>
        <v/>
      </c>
      <c r="D387" s="51">
        <f>IF($B387="","",IFERROR(INDEX(Lists!$C$4:$C$153,MATCH($B387,Lists!$A$4:$A$153,0)),"Spending"))</f>
        <v/>
      </c>
      <c r="E387" s="50" t="n"/>
      <c r="F387" s="52" t="n"/>
      <c r="G387" s="50" t="n"/>
      <c r="H387" s="50" t="n"/>
      <c r="I387" s="50" t="n"/>
    </row>
    <row r="388" ht="15" customHeight="1" s="36">
      <c r="A388" s="49" t="n"/>
      <c r="B388" s="50" t="n"/>
      <c r="C388" s="51">
        <f>IF($B388="","",IFERROR(INDEX(Lists!$B$4:$B$153,MATCH($B388,Lists!$A$4:$A$153,0)),"Other / Unsorted"))</f>
        <v/>
      </c>
      <c r="D388" s="51">
        <f>IF($B388="","",IFERROR(INDEX(Lists!$C$4:$C$153,MATCH($B388,Lists!$A$4:$A$153,0)),"Spending"))</f>
        <v/>
      </c>
      <c r="E388" s="50" t="n"/>
      <c r="F388" s="52" t="n"/>
      <c r="G388" s="50" t="n"/>
      <c r="H388" s="50" t="n"/>
      <c r="I388" s="50" t="n"/>
    </row>
    <row r="389" ht="15" customHeight="1" s="36">
      <c r="A389" s="49" t="n"/>
      <c r="B389" s="50" t="n"/>
      <c r="C389" s="51">
        <f>IF($B389="","",IFERROR(INDEX(Lists!$B$4:$B$153,MATCH($B389,Lists!$A$4:$A$153,0)),"Other / Unsorted"))</f>
        <v/>
      </c>
      <c r="D389" s="51">
        <f>IF($B389="","",IFERROR(INDEX(Lists!$C$4:$C$153,MATCH($B389,Lists!$A$4:$A$153,0)),"Spending"))</f>
        <v/>
      </c>
      <c r="E389" s="50" t="n"/>
      <c r="F389" s="52" t="n"/>
      <c r="G389" s="50" t="n"/>
      <c r="H389" s="50" t="n"/>
      <c r="I389" s="50" t="n"/>
    </row>
    <row r="390" ht="15" customHeight="1" s="36">
      <c r="A390" s="49" t="n"/>
      <c r="B390" s="50" t="n"/>
      <c r="C390" s="51">
        <f>IF($B390="","",IFERROR(INDEX(Lists!$B$4:$B$153,MATCH($B390,Lists!$A$4:$A$153,0)),"Other / Unsorted"))</f>
        <v/>
      </c>
      <c r="D390" s="51">
        <f>IF($B390="","",IFERROR(INDEX(Lists!$C$4:$C$153,MATCH($B390,Lists!$A$4:$A$153,0)),"Spending"))</f>
        <v/>
      </c>
      <c r="E390" s="50" t="n"/>
      <c r="F390" s="52" t="n"/>
      <c r="G390" s="50" t="n"/>
      <c r="H390" s="50" t="n"/>
      <c r="I390" s="50" t="n"/>
    </row>
    <row r="391" ht="15" customHeight="1" s="36">
      <c r="A391" s="49" t="n"/>
      <c r="B391" s="50" t="n"/>
      <c r="C391" s="51">
        <f>IF($B391="","",IFERROR(INDEX(Lists!$B$4:$B$153,MATCH($B391,Lists!$A$4:$A$153,0)),"Other / Unsorted"))</f>
        <v/>
      </c>
      <c r="D391" s="51">
        <f>IF($B391="","",IFERROR(INDEX(Lists!$C$4:$C$153,MATCH($B391,Lists!$A$4:$A$153,0)),"Spending"))</f>
        <v/>
      </c>
      <c r="E391" s="50" t="n"/>
      <c r="F391" s="52" t="n"/>
      <c r="G391" s="50" t="n"/>
      <c r="H391" s="50" t="n"/>
      <c r="I391" s="50" t="n"/>
    </row>
    <row r="392" ht="15" customHeight="1" s="36">
      <c r="A392" s="49" t="n"/>
      <c r="B392" s="50" t="n"/>
      <c r="C392" s="51">
        <f>IF($B392="","",IFERROR(INDEX(Lists!$B$4:$B$153,MATCH($B392,Lists!$A$4:$A$153,0)),"Other / Unsorted"))</f>
        <v/>
      </c>
      <c r="D392" s="51">
        <f>IF($B392="","",IFERROR(INDEX(Lists!$C$4:$C$153,MATCH($B392,Lists!$A$4:$A$153,0)),"Spending"))</f>
        <v/>
      </c>
      <c r="E392" s="50" t="n"/>
      <c r="F392" s="52" t="n"/>
      <c r="G392" s="50" t="n"/>
      <c r="H392" s="50" t="n"/>
      <c r="I392" s="50" t="n"/>
    </row>
    <row r="393" ht="15" customHeight="1" s="36">
      <c r="A393" s="49" t="n"/>
      <c r="B393" s="50" t="n"/>
      <c r="C393" s="51">
        <f>IF($B393="","",IFERROR(INDEX(Lists!$B$4:$B$153,MATCH($B393,Lists!$A$4:$A$153,0)),"Other / Unsorted"))</f>
        <v/>
      </c>
      <c r="D393" s="51">
        <f>IF($B393="","",IFERROR(INDEX(Lists!$C$4:$C$153,MATCH($B393,Lists!$A$4:$A$153,0)),"Spending"))</f>
        <v/>
      </c>
      <c r="E393" s="50" t="n"/>
      <c r="F393" s="52" t="n"/>
      <c r="G393" s="50" t="n"/>
      <c r="H393" s="50" t="n"/>
      <c r="I393" s="50" t="n"/>
    </row>
    <row r="394" ht="15" customHeight="1" s="36">
      <c r="A394" s="49" t="n"/>
      <c r="B394" s="50" t="n"/>
      <c r="C394" s="51">
        <f>IF($B394="","",IFERROR(INDEX(Lists!$B$4:$B$153,MATCH($B394,Lists!$A$4:$A$153,0)),"Other / Unsorted"))</f>
        <v/>
      </c>
      <c r="D394" s="51">
        <f>IF($B394="","",IFERROR(INDEX(Lists!$C$4:$C$153,MATCH($B394,Lists!$A$4:$A$153,0)),"Spending"))</f>
        <v/>
      </c>
      <c r="E394" s="50" t="n"/>
      <c r="F394" s="52" t="n"/>
      <c r="G394" s="50" t="n"/>
      <c r="H394" s="50" t="n"/>
      <c r="I394" s="50" t="n"/>
    </row>
    <row r="395" ht="15" customHeight="1" s="36">
      <c r="A395" s="49" t="n"/>
      <c r="B395" s="50" t="n"/>
      <c r="C395" s="51">
        <f>IF($B395="","",IFERROR(INDEX(Lists!$B$4:$B$153,MATCH($B395,Lists!$A$4:$A$153,0)),"Other / Unsorted"))</f>
        <v/>
      </c>
      <c r="D395" s="51">
        <f>IF($B395="","",IFERROR(INDEX(Lists!$C$4:$C$153,MATCH($B395,Lists!$A$4:$A$153,0)),"Spending"))</f>
        <v/>
      </c>
      <c r="E395" s="50" t="n"/>
      <c r="F395" s="52" t="n"/>
      <c r="G395" s="50" t="n"/>
      <c r="H395" s="50" t="n"/>
      <c r="I395" s="50" t="n"/>
    </row>
    <row r="396" ht="15" customHeight="1" s="36">
      <c r="A396" s="49" t="n"/>
      <c r="B396" s="50" t="n"/>
      <c r="C396" s="51">
        <f>IF($B396="","",IFERROR(INDEX(Lists!$B$4:$B$153,MATCH($B396,Lists!$A$4:$A$153,0)),"Other / Unsorted"))</f>
        <v/>
      </c>
      <c r="D396" s="51">
        <f>IF($B396="","",IFERROR(INDEX(Lists!$C$4:$C$153,MATCH($B396,Lists!$A$4:$A$153,0)),"Spending"))</f>
        <v/>
      </c>
      <c r="E396" s="50" t="n"/>
      <c r="F396" s="52" t="n"/>
      <c r="G396" s="50" t="n"/>
      <c r="H396" s="50" t="n"/>
      <c r="I396" s="50" t="n"/>
    </row>
    <row r="397" ht="15" customHeight="1" s="36">
      <c r="A397" s="49" t="n"/>
      <c r="B397" s="50" t="n"/>
      <c r="C397" s="51">
        <f>IF($B397="","",IFERROR(INDEX(Lists!$B$4:$B$153,MATCH($B397,Lists!$A$4:$A$153,0)),"Other / Unsorted"))</f>
        <v/>
      </c>
      <c r="D397" s="51">
        <f>IF($B397="","",IFERROR(INDEX(Lists!$C$4:$C$153,MATCH($B397,Lists!$A$4:$A$153,0)),"Spending"))</f>
        <v/>
      </c>
      <c r="E397" s="50" t="n"/>
      <c r="F397" s="52" t="n"/>
      <c r="G397" s="50" t="n"/>
      <c r="H397" s="50" t="n"/>
      <c r="I397" s="50" t="n"/>
    </row>
    <row r="398" ht="15" customHeight="1" s="36">
      <c r="A398" s="49" t="n"/>
      <c r="B398" s="50" t="n"/>
      <c r="C398" s="51">
        <f>IF($B398="","",IFERROR(INDEX(Lists!$B$4:$B$153,MATCH($B398,Lists!$A$4:$A$153,0)),"Other / Unsorted"))</f>
        <v/>
      </c>
      <c r="D398" s="51">
        <f>IF($B398="","",IFERROR(INDEX(Lists!$C$4:$C$153,MATCH($B398,Lists!$A$4:$A$153,0)),"Spending"))</f>
        <v/>
      </c>
      <c r="E398" s="50" t="n"/>
      <c r="F398" s="52" t="n"/>
      <c r="G398" s="50" t="n"/>
      <c r="H398" s="50" t="n"/>
      <c r="I398" s="50" t="n"/>
    </row>
    <row r="399" ht="15" customHeight="1" s="36">
      <c r="A399" s="49" t="n"/>
      <c r="B399" s="50" t="n"/>
      <c r="C399" s="51">
        <f>IF($B399="","",IFERROR(INDEX(Lists!$B$4:$B$153,MATCH($B399,Lists!$A$4:$A$153,0)),"Other / Unsorted"))</f>
        <v/>
      </c>
      <c r="D399" s="51">
        <f>IF($B399="","",IFERROR(INDEX(Lists!$C$4:$C$153,MATCH($B399,Lists!$A$4:$A$153,0)),"Spending"))</f>
        <v/>
      </c>
      <c r="E399" s="50" t="n"/>
      <c r="F399" s="52" t="n"/>
      <c r="G399" s="50" t="n"/>
      <c r="H399" s="50" t="n"/>
      <c r="I399" s="50" t="n"/>
    </row>
    <row r="400" ht="15" customHeight="1" s="36">
      <c r="A400" s="49" t="n"/>
      <c r="B400" s="50" t="n"/>
      <c r="C400" s="51">
        <f>IF($B400="","",IFERROR(INDEX(Lists!$B$4:$B$153,MATCH($B400,Lists!$A$4:$A$153,0)),"Other / Unsorted"))</f>
        <v/>
      </c>
      <c r="D400" s="51">
        <f>IF($B400="","",IFERROR(INDEX(Lists!$C$4:$C$153,MATCH($B400,Lists!$A$4:$A$153,0)),"Spending"))</f>
        <v/>
      </c>
      <c r="E400" s="50" t="n"/>
      <c r="F400" s="52" t="n"/>
      <c r="G400" s="50" t="n"/>
      <c r="H400" s="50" t="n"/>
      <c r="I400" s="50" t="n"/>
    </row>
    <row r="401" ht="15" customHeight="1" s="36">
      <c r="A401" s="49" t="n"/>
      <c r="B401" s="50" t="n"/>
      <c r="C401" s="51">
        <f>IF($B401="","",IFERROR(INDEX(Lists!$B$4:$B$153,MATCH($B401,Lists!$A$4:$A$153,0)),"Other / Unsorted"))</f>
        <v/>
      </c>
      <c r="D401" s="51">
        <f>IF($B401="","",IFERROR(INDEX(Lists!$C$4:$C$153,MATCH($B401,Lists!$A$4:$A$153,0)),"Spending"))</f>
        <v/>
      </c>
      <c r="E401" s="50" t="n"/>
      <c r="F401" s="52" t="n"/>
      <c r="G401" s="50" t="n"/>
      <c r="H401" s="50" t="n"/>
      <c r="I401" s="50" t="n"/>
    </row>
    <row r="402" ht="15" customHeight="1" s="36">
      <c r="A402" s="49" t="n"/>
      <c r="B402" s="50" t="n"/>
      <c r="C402" s="51">
        <f>IF($B402="","",IFERROR(INDEX(Lists!$B$4:$B$153,MATCH($B402,Lists!$A$4:$A$153,0)),"Other / Unsorted"))</f>
        <v/>
      </c>
      <c r="D402" s="51">
        <f>IF($B402="","",IFERROR(INDEX(Lists!$C$4:$C$153,MATCH($B402,Lists!$A$4:$A$153,0)),"Spending"))</f>
        <v/>
      </c>
      <c r="E402" s="50" t="n"/>
      <c r="F402" s="52" t="n"/>
      <c r="G402" s="50" t="n"/>
      <c r="H402" s="50" t="n"/>
      <c r="I402" s="50" t="n"/>
    </row>
    <row r="403" ht="15" customHeight="1" s="36">
      <c r="A403" s="49" t="n"/>
      <c r="B403" s="50" t="n"/>
      <c r="C403" s="51">
        <f>IF($B403="","",IFERROR(INDEX(Lists!$B$4:$B$153,MATCH($B403,Lists!$A$4:$A$153,0)),"Other / Unsorted"))</f>
        <v/>
      </c>
      <c r="D403" s="51">
        <f>IF($B403="","",IFERROR(INDEX(Lists!$C$4:$C$153,MATCH($B403,Lists!$A$4:$A$153,0)),"Spending"))</f>
        <v/>
      </c>
      <c r="E403" s="50" t="n"/>
      <c r="F403" s="52" t="n"/>
      <c r="G403" s="50" t="n"/>
      <c r="H403" s="50" t="n"/>
      <c r="I403" s="50" t="n"/>
    </row>
    <row r="404" ht="15" customHeight="1" s="36">
      <c r="A404" s="49" t="n"/>
      <c r="B404" s="50" t="n"/>
      <c r="C404" s="51">
        <f>IF($B404="","",IFERROR(INDEX(Lists!$B$4:$B$153,MATCH($B404,Lists!$A$4:$A$153,0)),"Other / Unsorted"))</f>
        <v/>
      </c>
      <c r="D404" s="51">
        <f>IF($B404="","",IFERROR(INDEX(Lists!$C$4:$C$153,MATCH($B404,Lists!$A$4:$A$153,0)),"Spending"))</f>
        <v/>
      </c>
      <c r="E404" s="50" t="n"/>
      <c r="F404" s="52" t="n"/>
      <c r="G404" s="50" t="n"/>
      <c r="H404" s="50" t="n"/>
      <c r="I404" s="50" t="n"/>
    </row>
    <row r="405" ht="15" customHeight="1" s="36">
      <c r="A405" s="49" t="n"/>
      <c r="B405" s="50" t="n"/>
      <c r="C405" s="51">
        <f>IF($B405="","",IFERROR(INDEX(Lists!$B$4:$B$153,MATCH($B405,Lists!$A$4:$A$153,0)),"Other / Unsorted"))</f>
        <v/>
      </c>
      <c r="D405" s="51">
        <f>IF($B405="","",IFERROR(INDEX(Lists!$C$4:$C$153,MATCH($B405,Lists!$A$4:$A$153,0)),"Spending"))</f>
        <v/>
      </c>
      <c r="E405" s="50" t="n"/>
      <c r="F405" s="52" t="n"/>
      <c r="G405" s="50" t="n"/>
      <c r="H405" s="50" t="n"/>
      <c r="I405" s="50" t="n"/>
    </row>
    <row r="406" ht="15" customHeight="1" s="36">
      <c r="A406" s="49" t="n"/>
      <c r="B406" s="50" t="n"/>
      <c r="C406" s="51">
        <f>IF($B406="","",IFERROR(INDEX(Lists!$B$4:$B$153,MATCH($B406,Lists!$A$4:$A$153,0)),"Other / Unsorted"))</f>
        <v/>
      </c>
      <c r="D406" s="51">
        <f>IF($B406="","",IFERROR(INDEX(Lists!$C$4:$C$153,MATCH($B406,Lists!$A$4:$A$153,0)),"Spending"))</f>
        <v/>
      </c>
      <c r="E406" s="50" t="n"/>
      <c r="F406" s="52" t="n"/>
      <c r="G406" s="50" t="n"/>
      <c r="H406" s="50" t="n"/>
      <c r="I406" s="50" t="n"/>
    </row>
    <row r="407" ht="15" customHeight="1" s="36">
      <c r="A407" s="49" t="n"/>
      <c r="B407" s="50" t="n"/>
      <c r="C407" s="51">
        <f>IF($B407="","",IFERROR(INDEX(Lists!$B$4:$B$153,MATCH($B407,Lists!$A$4:$A$153,0)),"Other / Unsorted"))</f>
        <v/>
      </c>
      <c r="D407" s="51">
        <f>IF($B407="","",IFERROR(INDEX(Lists!$C$4:$C$153,MATCH($B407,Lists!$A$4:$A$153,0)),"Spending"))</f>
        <v/>
      </c>
      <c r="E407" s="50" t="n"/>
      <c r="F407" s="52" t="n"/>
      <c r="G407" s="50" t="n"/>
      <c r="H407" s="50" t="n"/>
      <c r="I407" s="50" t="n"/>
    </row>
    <row r="408" ht="15" customHeight="1" s="36">
      <c r="A408" s="49" t="n"/>
      <c r="B408" s="50" t="n"/>
      <c r="C408" s="51">
        <f>IF($B408="","",IFERROR(INDEX(Lists!$B$4:$B$153,MATCH($B408,Lists!$A$4:$A$153,0)),"Other / Unsorted"))</f>
        <v/>
      </c>
      <c r="D408" s="51">
        <f>IF($B408="","",IFERROR(INDEX(Lists!$C$4:$C$153,MATCH($B408,Lists!$A$4:$A$153,0)),"Spending"))</f>
        <v/>
      </c>
      <c r="E408" s="50" t="n"/>
      <c r="F408" s="52" t="n"/>
      <c r="G408" s="50" t="n"/>
      <c r="H408" s="50" t="n"/>
      <c r="I408" s="50" t="n"/>
    </row>
    <row r="409" ht="15" customHeight="1" s="36">
      <c r="A409" s="49" t="n"/>
      <c r="B409" s="50" t="n"/>
      <c r="C409" s="51">
        <f>IF($B409="","",IFERROR(INDEX(Lists!$B$4:$B$153,MATCH($B409,Lists!$A$4:$A$153,0)),"Other / Unsorted"))</f>
        <v/>
      </c>
      <c r="D409" s="51">
        <f>IF($B409="","",IFERROR(INDEX(Lists!$C$4:$C$153,MATCH($B409,Lists!$A$4:$A$153,0)),"Spending"))</f>
        <v/>
      </c>
      <c r="E409" s="50" t="n"/>
      <c r="F409" s="52" t="n"/>
      <c r="G409" s="50" t="n"/>
      <c r="H409" s="50" t="n"/>
      <c r="I409" s="50" t="n"/>
    </row>
    <row r="410" ht="15" customHeight="1" s="36">
      <c r="A410" s="49" t="n"/>
      <c r="B410" s="50" t="n"/>
      <c r="C410" s="51">
        <f>IF($B410="","",IFERROR(INDEX(Lists!$B$4:$B$153,MATCH($B410,Lists!$A$4:$A$153,0)),"Other / Unsorted"))</f>
        <v/>
      </c>
      <c r="D410" s="51">
        <f>IF($B410="","",IFERROR(INDEX(Lists!$C$4:$C$153,MATCH($B410,Lists!$A$4:$A$153,0)),"Spending"))</f>
        <v/>
      </c>
      <c r="E410" s="50" t="n"/>
      <c r="F410" s="52" t="n"/>
      <c r="G410" s="50" t="n"/>
      <c r="H410" s="50" t="n"/>
      <c r="I410" s="50" t="n"/>
    </row>
    <row r="411" ht="15" customHeight="1" s="36">
      <c r="A411" s="49" t="n"/>
      <c r="B411" s="50" t="n"/>
      <c r="C411" s="51">
        <f>IF($B411="","",IFERROR(INDEX(Lists!$B$4:$B$153,MATCH($B411,Lists!$A$4:$A$153,0)),"Other / Unsorted"))</f>
        <v/>
      </c>
      <c r="D411" s="51">
        <f>IF($B411="","",IFERROR(INDEX(Lists!$C$4:$C$153,MATCH($B411,Lists!$A$4:$A$153,0)),"Spending"))</f>
        <v/>
      </c>
      <c r="E411" s="50" t="n"/>
      <c r="F411" s="52" t="n"/>
      <c r="G411" s="50" t="n"/>
      <c r="H411" s="50" t="n"/>
      <c r="I411" s="50" t="n"/>
    </row>
    <row r="412" ht="15" customHeight="1" s="36">
      <c r="A412" s="49" t="n"/>
      <c r="B412" s="50" t="n"/>
      <c r="C412" s="51">
        <f>IF($B412="","",IFERROR(INDEX(Lists!$B$4:$B$153,MATCH($B412,Lists!$A$4:$A$153,0)),"Other / Unsorted"))</f>
        <v/>
      </c>
      <c r="D412" s="51">
        <f>IF($B412="","",IFERROR(INDEX(Lists!$C$4:$C$153,MATCH($B412,Lists!$A$4:$A$153,0)),"Spending"))</f>
        <v/>
      </c>
      <c r="E412" s="50" t="n"/>
      <c r="F412" s="52" t="n"/>
      <c r="G412" s="50" t="n"/>
      <c r="H412" s="50" t="n"/>
      <c r="I412" s="50" t="n"/>
    </row>
    <row r="413" ht="15" customHeight="1" s="36">
      <c r="A413" s="49" t="n"/>
      <c r="B413" s="50" t="n"/>
      <c r="C413" s="51">
        <f>IF($B413="","",IFERROR(INDEX(Lists!$B$4:$B$153,MATCH($B413,Lists!$A$4:$A$153,0)),"Other / Unsorted"))</f>
        <v/>
      </c>
      <c r="D413" s="51">
        <f>IF($B413="","",IFERROR(INDEX(Lists!$C$4:$C$153,MATCH($B413,Lists!$A$4:$A$153,0)),"Spending"))</f>
        <v/>
      </c>
      <c r="E413" s="50" t="n"/>
      <c r="F413" s="52" t="n"/>
      <c r="G413" s="50" t="n"/>
      <c r="H413" s="50" t="n"/>
      <c r="I413" s="50" t="n"/>
    </row>
    <row r="414" ht="15" customHeight="1" s="36">
      <c r="A414" s="49" t="n"/>
      <c r="B414" s="50" t="n"/>
      <c r="C414" s="51">
        <f>IF($B414="","",IFERROR(INDEX(Lists!$B$4:$B$153,MATCH($B414,Lists!$A$4:$A$153,0)),"Other / Unsorted"))</f>
        <v/>
      </c>
      <c r="D414" s="51">
        <f>IF($B414="","",IFERROR(INDEX(Lists!$C$4:$C$153,MATCH($B414,Lists!$A$4:$A$153,0)),"Spending"))</f>
        <v/>
      </c>
      <c r="E414" s="50" t="n"/>
      <c r="F414" s="52" t="n"/>
      <c r="G414" s="50" t="n"/>
      <c r="H414" s="50" t="n"/>
      <c r="I414" s="50" t="n"/>
    </row>
    <row r="415" ht="15" customHeight="1" s="36">
      <c r="A415" s="49" t="n"/>
      <c r="B415" s="50" t="n"/>
      <c r="C415" s="51">
        <f>IF($B415="","",IFERROR(INDEX(Lists!$B$4:$B$153,MATCH($B415,Lists!$A$4:$A$153,0)),"Other / Unsorted"))</f>
        <v/>
      </c>
      <c r="D415" s="51">
        <f>IF($B415="","",IFERROR(INDEX(Lists!$C$4:$C$153,MATCH($B415,Lists!$A$4:$A$153,0)),"Spending"))</f>
        <v/>
      </c>
      <c r="E415" s="50" t="n"/>
      <c r="F415" s="52" t="n"/>
      <c r="G415" s="50" t="n"/>
      <c r="H415" s="50" t="n"/>
      <c r="I415" s="50" t="n"/>
    </row>
    <row r="416" ht="15" customHeight="1" s="36">
      <c r="A416" s="49" t="n"/>
      <c r="B416" s="50" t="n"/>
      <c r="C416" s="51">
        <f>IF($B416="","",IFERROR(INDEX(Lists!$B$4:$B$153,MATCH($B416,Lists!$A$4:$A$153,0)),"Other / Unsorted"))</f>
        <v/>
      </c>
      <c r="D416" s="51">
        <f>IF($B416="","",IFERROR(INDEX(Lists!$C$4:$C$153,MATCH($B416,Lists!$A$4:$A$153,0)),"Spending"))</f>
        <v/>
      </c>
      <c r="E416" s="50" t="n"/>
      <c r="F416" s="52" t="n"/>
      <c r="G416" s="50" t="n"/>
      <c r="H416" s="50" t="n"/>
      <c r="I416" s="50" t="n"/>
    </row>
    <row r="417" ht="15" customHeight="1" s="36">
      <c r="A417" s="49" t="n"/>
      <c r="B417" s="50" t="n"/>
      <c r="C417" s="51">
        <f>IF($B417="","",IFERROR(INDEX(Lists!$B$4:$B$153,MATCH($B417,Lists!$A$4:$A$153,0)),"Other / Unsorted"))</f>
        <v/>
      </c>
      <c r="D417" s="51">
        <f>IF($B417="","",IFERROR(INDEX(Lists!$C$4:$C$153,MATCH($B417,Lists!$A$4:$A$153,0)),"Spending"))</f>
        <v/>
      </c>
      <c r="E417" s="50" t="n"/>
      <c r="F417" s="52" t="n"/>
      <c r="G417" s="50" t="n"/>
      <c r="H417" s="50" t="n"/>
      <c r="I417" s="50" t="n"/>
    </row>
    <row r="418" ht="15" customHeight="1" s="36">
      <c r="A418" s="49" t="n"/>
      <c r="B418" s="50" t="n"/>
      <c r="C418" s="51">
        <f>IF($B418="","",IFERROR(INDEX(Lists!$B$4:$B$153,MATCH($B418,Lists!$A$4:$A$153,0)),"Other / Unsorted"))</f>
        <v/>
      </c>
      <c r="D418" s="51">
        <f>IF($B418="","",IFERROR(INDEX(Lists!$C$4:$C$153,MATCH($B418,Lists!$A$4:$A$153,0)),"Spending"))</f>
        <v/>
      </c>
      <c r="E418" s="50" t="n"/>
      <c r="F418" s="52" t="n"/>
      <c r="G418" s="50" t="n"/>
      <c r="H418" s="50" t="n"/>
      <c r="I418" s="50" t="n"/>
    </row>
    <row r="419" ht="15" customHeight="1" s="36">
      <c r="A419" s="49" t="n"/>
      <c r="B419" s="50" t="n"/>
      <c r="C419" s="51">
        <f>IF($B419="","",IFERROR(INDEX(Lists!$B$4:$B$153,MATCH($B419,Lists!$A$4:$A$153,0)),"Other / Unsorted"))</f>
        <v/>
      </c>
      <c r="D419" s="51">
        <f>IF($B419="","",IFERROR(INDEX(Lists!$C$4:$C$153,MATCH($B419,Lists!$A$4:$A$153,0)),"Spending"))</f>
        <v/>
      </c>
      <c r="E419" s="50" t="n"/>
      <c r="F419" s="52" t="n"/>
      <c r="G419" s="50" t="n"/>
      <c r="H419" s="50" t="n"/>
      <c r="I419" s="50" t="n"/>
    </row>
    <row r="420" ht="15" customHeight="1" s="36">
      <c r="A420" s="49" t="n"/>
      <c r="B420" s="50" t="n"/>
      <c r="C420" s="51">
        <f>IF($B420="","",IFERROR(INDEX(Lists!$B$4:$B$153,MATCH($B420,Lists!$A$4:$A$153,0)),"Other / Unsorted"))</f>
        <v/>
      </c>
      <c r="D420" s="51">
        <f>IF($B420="","",IFERROR(INDEX(Lists!$C$4:$C$153,MATCH($B420,Lists!$A$4:$A$153,0)),"Spending"))</f>
        <v/>
      </c>
      <c r="E420" s="50" t="n"/>
      <c r="F420" s="52" t="n"/>
      <c r="G420" s="50" t="n"/>
      <c r="H420" s="50" t="n"/>
      <c r="I420" s="50" t="n"/>
    </row>
    <row r="421" ht="15" customHeight="1" s="36">
      <c r="A421" s="49" t="n"/>
      <c r="B421" s="50" t="n"/>
      <c r="C421" s="51">
        <f>IF($B421="","",IFERROR(INDEX(Lists!$B$4:$B$153,MATCH($B421,Lists!$A$4:$A$153,0)),"Other / Unsorted"))</f>
        <v/>
      </c>
      <c r="D421" s="51">
        <f>IF($B421="","",IFERROR(INDEX(Lists!$C$4:$C$153,MATCH($B421,Lists!$A$4:$A$153,0)),"Spending"))</f>
        <v/>
      </c>
      <c r="E421" s="50" t="n"/>
      <c r="F421" s="52" t="n"/>
      <c r="G421" s="50" t="n"/>
      <c r="H421" s="50" t="n"/>
      <c r="I421" s="50" t="n"/>
    </row>
    <row r="422" ht="15" customHeight="1" s="36">
      <c r="A422" s="49" t="n"/>
      <c r="B422" s="50" t="n"/>
      <c r="C422" s="51">
        <f>IF($B422="","",IFERROR(INDEX(Lists!$B$4:$B$153,MATCH($B422,Lists!$A$4:$A$153,0)),"Other / Unsorted"))</f>
        <v/>
      </c>
      <c r="D422" s="51">
        <f>IF($B422="","",IFERROR(INDEX(Lists!$C$4:$C$153,MATCH($B422,Lists!$A$4:$A$153,0)),"Spending"))</f>
        <v/>
      </c>
      <c r="E422" s="50" t="n"/>
      <c r="F422" s="52" t="n"/>
      <c r="G422" s="50" t="n"/>
      <c r="H422" s="50" t="n"/>
      <c r="I422" s="50" t="n"/>
    </row>
    <row r="423" ht="15" customHeight="1" s="36">
      <c r="A423" s="49" t="n"/>
      <c r="B423" s="50" t="n"/>
      <c r="C423" s="51">
        <f>IF($B423="","",IFERROR(INDEX(Lists!$B$4:$B$153,MATCH($B423,Lists!$A$4:$A$153,0)),"Other / Unsorted"))</f>
        <v/>
      </c>
      <c r="D423" s="51">
        <f>IF($B423="","",IFERROR(INDEX(Lists!$C$4:$C$153,MATCH($B423,Lists!$A$4:$A$153,0)),"Spending"))</f>
        <v/>
      </c>
      <c r="E423" s="50" t="n"/>
      <c r="F423" s="52" t="n"/>
      <c r="G423" s="50" t="n"/>
      <c r="H423" s="50" t="n"/>
      <c r="I423" s="50" t="n"/>
    </row>
    <row r="424" ht="15" customHeight="1" s="36">
      <c r="A424" s="49" t="n"/>
      <c r="B424" s="50" t="n"/>
      <c r="C424" s="51">
        <f>IF($B424="","",IFERROR(INDEX(Lists!$B$4:$B$153,MATCH($B424,Lists!$A$4:$A$153,0)),"Other / Unsorted"))</f>
        <v/>
      </c>
      <c r="D424" s="51">
        <f>IF($B424="","",IFERROR(INDEX(Lists!$C$4:$C$153,MATCH($B424,Lists!$A$4:$A$153,0)),"Spending"))</f>
        <v/>
      </c>
      <c r="E424" s="50" t="n"/>
      <c r="F424" s="52" t="n"/>
      <c r="G424" s="50" t="n"/>
      <c r="H424" s="50" t="n"/>
      <c r="I424" s="50" t="n"/>
    </row>
    <row r="425" ht="15" customHeight="1" s="36">
      <c r="A425" s="49" t="n"/>
      <c r="B425" s="50" t="n"/>
      <c r="C425" s="51">
        <f>IF($B425="","",IFERROR(INDEX(Lists!$B$4:$B$153,MATCH($B425,Lists!$A$4:$A$153,0)),"Other / Unsorted"))</f>
        <v/>
      </c>
      <c r="D425" s="51">
        <f>IF($B425="","",IFERROR(INDEX(Lists!$C$4:$C$153,MATCH($B425,Lists!$A$4:$A$153,0)),"Spending"))</f>
        <v/>
      </c>
      <c r="E425" s="50" t="n"/>
      <c r="F425" s="52" t="n"/>
      <c r="G425" s="50" t="n"/>
      <c r="H425" s="50" t="n"/>
      <c r="I425" s="50" t="n"/>
    </row>
    <row r="426" ht="15" customHeight="1" s="36">
      <c r="A426" s="49" t="n"/>
      <c r="B426" s="50" t="n"/>
      <c r="C426" s="51">
        <f>IF($B426="","",IFERROR(INDEX(Lists!$B$4:$B$153,MATCH($B426,Lists!$A$4:$A$153,0)),"Other / Unsorted"))</f>
        <v/>
      </c>
      <c r="D426" s="51">
        <f>IF($B426="","",IFERROR(INDEX(Lists!$C$4:$C$153,MATCH($B426,Lists!$A$4:$A$153,0)),"Spending"))</f>
        <v/>
      </c>
      <c r="E426" s="50" t="n"/>
      <c r="F426" s="52" t="n"/>
      <c r="G426" s="50" t="n"/>
      <c r="H426" s="50" t="n"/>
      <c r="I426" s="50" t="n"/>
    </row>
    <row r="427" ht="15" customHeight="1" s="36">
      <c r="A427" s="49" t="n"/>
      <c r="B427" s="50" t="n"/>
      <c r="C427" s="51">
        <f>IF($B427="","",IFERROR(INDEX(Lists!$B$4:$B$153,MATCH($B427,Lists!$A$4:$A$153,0)),"Other / Unsorted"))</f>
        <v/>
      </c>
      <c r="D427" s="51">
        <f>IF($B427="","",IFERROR(INDEX(Lists!$C$4:$C$153,MATCH($B427,Lists!$A$4:$A$153,0)),"Spending"))</f>
        <v/>
      </c>
      <c r="E427" s="50" t="n"/>
      <c r="F427" s="52" t="n"/>
      <c r="G427" s="50" t="n"/>
      <c r="H427" s="50" t="n"/>
      <c r="I427" s="50" t="n"/>
    </row>
    <row r="428" ht="15" customHeight="1" s="36">
      <c r="A428" s="49" t="n"/>
      <c r="B428" s="50" t="n"/>
      <c r="C428" s="51">
        <f>IF($B428="","",IFERROR(INDEX(Lists!$B$4:$B$153,MATCH($B428,Lists!$A$4:$A$153,0)),"Other / Unsorted"))</f>
        <v/>
      </c>
      <c r="D428" s="51">
        <f>IF($B428="","",IFERROR(INDEX(Lists!$C$4:$C$153,MATCH($B428,Lists!$A$4:$A$153,0)),"Spending"))</f>
        <v/>
      </c>
      <c r="E428" s="50" t="n"/>
      <c r="F428" s="52" t="n"/>
      <c r="G428" s="50" t="n"/>
      <c r="H428" s="50" t="n"/>
      <c r="I428" s="50" t="n"/>
    </row>
    <row r="429" ht="15" customHeight="1" s="36">
      <c r="A429" s="49" t="n"/>
      <c r="B429" s="50" t="n"/>
      <c r="C429" s="51">
        <f>IF($B429="","",IFERROR(INDEX(Lists!$B$4:$B$153,MATCH($B429,Lists!$A$4:$A$153,0)),"Other / Unsorted"))</f>
        <v/>
      </c>
      <c r="D429" s="51">
        <f>IF($B429="","",IFERROR(INDEX(Lists!$C$4:$C$153,MATCH($B429,Lists!$A$4:$A$153,0)),"Spending"))</f>
        <v/>
      </c>
      <c r="E429" s="50" t="n"/>
      <c r="F429" s="52" t="n"/>
      <c r="G429" s="50" t="n"/>
      <c r="H429" s="50" t="n"/>
      <c r="I429" s="50" t="n"/>
    </row>
    <row r="430" ht="15" customHeight="1" s="36">
      <c r="A430" s="49" t="n"/>
      <c r="B430" s="50" t="n"/>
      <c r="C430" s="51">
        <f>IF($B430="","",IFERROR(INDEX(Lists!$B$4:$B$153,MATCH($B430,Lists!$A$4:$A$153,0)),"Other / Unsorted"))</f>
        <v/>
      </c>
      <c r="D430" s="51">
        <f>IF($B430="","",IFERROR(INDEX(Lists!$C$4:$C$153,MATCH($B430,Lists!$A$4:$A$153,0)),"Spending"))</f>
        <v/>
      </c>
      <c r="E430" s="50" t="n"/>
      <c r="F430" s="52" t="n"/>
      <c r="G430" s="50" t="n"/>
      <c r="H430" s="50" t="n"/>
      <c r="I430" s="50" t="n"/>
    </row>
    <row r="431" ht="15" customHeight="1" s="36">
      <c r="A431" s="49" t="n"/>
      <c r="B431" s="50" t="n"/>
      <c r="C431" s="51">
        <f>IF($B431="","",IFERROR(INDEX(Lists!$B$4:$B$153,MATCH($B431,Lists!$A$4:$A$153,0)),"Other / Unsorted"))</f>
        <v/>
      </c>
      <c r="D431" s="51">
        <f>IF($B431="","",IFERROR(INDEX(Lists!$C$4:$C$153,MATCH($B431,Lists!$A$4:$A$153,0)),"Spending"))</f>
        <v/>
      </c>
      <c r="E431" s="50" t="n"/>
      <c r="F431" s="52" t="n"/>
      <c r="G431" s="50" t="n"/>
      <c r="H431" s="50" t="n"/>
      <c r="I431" s="50" t="n"/>
    </row>
    <row r="432" ht="15" customHeight="1" s="36">
      <c r="A432" s="49" t="n"/>
      <c r="B432" s="50" t="n"/>
      <c r="C432" s="51">
        <f>IF($B432="","",IFERROR(INDEX(Lists!$B$4:$B$153,MATCH($B432,Lists!$A$4:$A$153,0)),"Other / Unsorted"))</f>
        <v/>
      </c>
      <c r="D432" s="51">
        <f>IF($B432="","",IFERROR(INDEX(Lists!$C$4:$C$153,MATCH($B432,Lists!$A$4:$A$153,0)),"Spending"))</f>
        <v/>
      </c>
      <c r="E432" s="50" t="n"/>
      <c r="F432" s="52" t="n"/>
      <c r="G432" s="50" t="n"/>
      <c r="H432" s="50" t="n"/>
      <c r="I432" s="50" t="n"/>
    </row>
    <row r="433" ht="15" customHeight="1" s="36">
      <c r="A433" s="49" t="n"/>
      <c r="B433" s="50" t="n"/>
      <c r="C433" s="51">
        <f>IF($B433="","",IFERROR(INDEX(Lists!$B$4:$B$153,MATCH($B433,Lists!$A$4:$A$153,0)),"Other / Unsorted"))</f>
        <v/>
      </c>
      <c r="D433" s="51">
        <f>IF($B433="","",IFERROR(INDEX(Lists!$C$4:$C$153,MATCH($B433,Lists!$A$4:$A$153,0)),"Spending"))</f>
        <v/>
      </c>
      <c r="E433" s="50" t="n"/>
      <c r="F433" s="52" t="n"/>
      <c r="G433" s="50" t="n"/>
      <c r="H433" s="50" t="n"/>
      <c r="I433" s="50" t="n"/>
    </row>
    <row r="434" ht="15" customHeight="1" s="36">
      <c r="A434" s="49" t="n"/>
      <c r="B434" s="50" t="n"/>
      <c r="C434" s="51">
        <f>IF($B434="","",IFERROR(INDEX(Lists!$B$4:$B$153,MATCH($B434,Lists!$A$4:$A$153,0)),"Other / Unsorted"))</f>
        <v/>
      </c>
      <c r="D434" s="51">
        <f>IF($B434="","",IFERROR(INDEX(Lists!$C$4:$C$153,MATCH($B434,Lists!$A$4:$A$153,0)),"Spending"))</f>
        <v/>
      </c>
      <c r="E434" s="50" t="n"/>
      <c r="F434" s="52" t="n"/>
      <c r="G434" s="50" t="n"/>
      <c r="H434" s="50" t="n"/>
      <c r="I434" s="50" t="n"/>
    </row>
    <row r="435" ht="15" customHeight="1" s="36">
      <c r="A435" s="49" t="n"/>
      <c r="B435" s="50" t="n"/>
      <c r="C435" s="51">
        <f>IF($B435="","",IFERROR(INDEX(Lists!$B$4:$B$153,MATCH($B435,Lists!$A$4:$A$153,0)),"Other / Unsorted"))</f>
        <v/>
      </c>
      <c r="D435" s="51">
        <f>IF($B435="","",IFERROR(INDEX(Lists!$C$4:$C$153,MATCH($B435,Lists!$A$4:$A$153,0)),"Spending"))</f>
        <v/>
      </c>
      <c r="E435" s="50" t="n"/>
      <c r="F435" s="52" t="n"/>
      <c r="G435" s="50" t="n"/>
      <c r="H435" s="50" t="n"/>
      <c r="I435" s="50" t="n"/>
    </row>
    <row r="436" ht="15" customHeight="1" s="36">
      <c r="A436" s="49" t="n"/>
      <c r="B436" s="50" t="n"/>
      <c r="C436" s="51">
        <f>IF($B436="","",IFERROR(INDEX(Lists!$B$4:$B$153,MATCH($B436,Lists!$A$4:$A$153,0)),"Other / Unsorted"))</f>
        <v/>
      </c>
      <c r="D436" s="51">
        <f>IF($B436="","",IFERROR(INDEX(Lists!$C$4:$C$153,MATCH($B436,Lists!$A$4:$A$153,0)),"Spending"))</f>
        <v/>
      </c>
      <c r="E436" s="50" t="n"/>
      <c r="F436" s="52" t="n"/>
      <c r="G436" s="50" t="n"/>
      <c r="H436" s="50" t="n"/>
      <c r="I436" s="50" t="n"/>
    </row>
    <row r="437" ht="15" customHeight="1" s="36">
      <c r="A437" s="49" t="n"/>
      <c r="B437" s="50" t="n"/>
      <c r="C437" s="51">
        <f>IF($B437="","",IFERROR(INDEX(Lists!$B$4:$B$153,MATCH($B437,Lists!$A$4:$A$153,0)),"Other / Unsorted"))</f>
        <v/>
      </c>
      <c r="D437" s="51">
        <f>IF($B437="","",IFERROR(INDEX(Lists!$C$4:$C$153,MATCH($B437,Lists!$A$4:$A$153,0)),"Spending"))</f>
        <v/>
      </c>
      <c r="E437" s="50" t="n"/>
      <c r="F437" s="52" t="n"/>
      <c r="G437" s="50" t="n"/>
      <c r="H437" s="50" t="n"/>
      <c r="I437" s="50" t="n"/>
    </row>
    <row r="438" ht="15" customHeight="1" s="36">
      <c r="A438" s="49" t="n"/>
      <c r="B438" s="50" t="n"/>
      <c r="C438" s="51">
        <f>IF($B438="","",IFERROR(INDEX(Lists!$B$4:$B$153,MATCH($B438,Lists!$A$4:$A$153,0)),"Other / Unsorted"))</f>
        <v/>
      </c>
      <c r="D438" s="51">
        <f>IF($B438="","",IFERROR(INDEX(Lists!$C$4:$C$153,MATCH($B438,Lists!$A$4:$A$153,0)),"Spending"))</f>
        <v/>
      </c>
      <c r="E438" s="50" t="n"/>
      <c r="F438" s="52" t="n"/>
      <c r="G438" s="50" t="n"/>
      <c r="H438" s="50" t="n"/>
      <c r="I438" s="50" t="n"/>
    </row>
    <row r="439" ht="15" customHeight="1" s="36">
      <c r="A439" s="49" t="n"/>
      <c r="B439" s="50" t="n"/>
      <c r="C439" s="51">
        <f>IF($B439="","",IFERROR(INDEX(Lists!$B$4:$B$153,MATCH($B439,Lists!$A$4:$A$153,0)),"Other / Unsorted"))</f>
        <v/>
      </c>
      <c r="D439" s="51">
        <f>IF($B439="","",IFERROR(INDEX(Lists!$C$4:$C$153,MATCH($B439,Lists!$A$4:$A$153,0)),"Spending"))</f>
        <v/>
      </c>
      <c r="E439" s="50" t="n"/>
      <c r="F439" s="52" t="n"/>
      <c r="G439" s="50" t="n"/>
      <c r="H439" s="50" t="n"/>
      <c r="I439" s="50" t="n"/>
    </row>
    <row r="440" ht="15" customHeight="1" s="36">
      <c r="A440" s="49" t="n"/>
      <c r="B440" s="50" t="n"/>
      <c r="C440" s="51">
        <f>IF($B440="","",IFERROR(INDEX(Lists!$B$4:$B$153,MATCH($B440,Lists!$A$4:$A$153,0)),"Other / Unsorted"))</f>
        <v/>
      </c>
      <c r="D440" s="51">
        <f>IF($B440="","",IFERROR(INDEX(Lists!$C$4:$C$153,MATCH($B440,Lists!$A$4:$A$153,0)),"Spending"))</f>
        <v/>
      </c>
      <c r="E440" s="50" t="n"/>
      <c r="F440" s="52" t="n"/>
      <c r="G440" s="50" t="n"/>
      <c r="H440" s="50" t="n"/>
      <c r="I440" s="50" t="n"/>
    </row>
    <row r="441" ht="15" customHeight="1" s="36">
      <c r="A441" s="49" t="n"/>
      <c r="B441" s="50" t="n"/>
      <c r="C441" s="51">
        <f>IF($B441="","",IFERROR(INDEX(Lists!$B$4:$B$153,MATCH($B441,Lists!$A$4:$A$153,0)),"Other / Unsorted"))</f>
        <v/>
      </c>
      <c r="D441" s="51">
        <f>IF($B441="","",IFERROR(INDEX(Lists!$C$4:$C$153,MATCH($B441,Lists!$A$4:$A$153,0)),"Spending"))</f>
        <v/>
      </c>
      <c r="E441" s="50" t="n"/>
      <c r="F441" s="52" t="n"/>
      <c r="G441" s="50" t="n"/>
      <c r="H441" s="50" t="n"/>
      <c r="I441" s="50" t="n"/>
    </row>
    <row r="442" ht="15" customHeight="1" s="36">
      <c r="A442" s="49" t="n"/>
      <c r="B442" s="50" t="n"/>
      <c r="C442" s="51">
        <f>IF($B442="","",IFERROR(INDEX(Lists!$B$4:$B$153,MATCH($B442,Lists!$A$4:$A$153,0)),"Other / Unsorted"))</f>
        <v/>
      </c>
      <c r="D442" s="51">
        <f>IF($B442="","",IFERROR(INDEX(Lists!$C$4:$C$153,MATCH($B442,Lists!$A$4:$A$153,0)),"Spending"))</f>
        <v/>
      </c>
      <c r="E442" s="50" t="n"/>
      <c r="F442" s="52" t="n"/>
      <c r="G442" s="50" t="n"/>
      <c r="H442" s="50" t="n"/>
      <c r="I442" s="50" t="n"/>
    </row>
    <row r="443" ht="15" customHeight="1" s="36">
      <c r="A443" s="49" t="n"/>
      <c r="B443" s="50" t="n"/>
      <c r="C443" s="51">
        <f>IF($B443="","",IFERROR(INDEX(Lists!$B$4:$B$153,MATCH($B443,Lists!$A$4:$A$153,0)),"Other / Unsorted"))</f>
        <v/>
      </c>
      <c r="D443" s="51">
        <f>IF($B443="","",IFERROR(INDEX(Lists!$C$4:$C$153,MATCH($B443,Lists!$A$4:$A$153,0)),"Spending"))</f>
        <v/>
      </c>
      <c r="E443" s="50" t="n"/>
      <c r="F443" s="52" t="n"/>
      <c r="G443" s="50" t="n"/>
      <c r="H443" s="50" t="n"/>
      <c r="I443" s="50" t="n"/>
    </row>
    <row r="444" ht="15" customHeight="1" s="36">
      <c r="A444" s="49" t="n"/>
      <c r="B444" s="50" t="n"/>
      <c r="C444" s="51">
        <f>IF($B444="","",IFERROR(INDEX(Lists!$B$4:$B$153,MATCH($B444,Lists!$A$4:$A$153,0)),"Other / Unsorted"))</f>
        <v/>
      </c>
      <c r="D444" s="51">
        <f>IF($B444="","",IFERROR(INDEX(Lists!$C$4:$C$153,MATCH($B444,Lists!$A$4:$A$153,0)),"Spending"))</f>
        <v/>
      </c>
      <c r="E444" s="50" t="n"/>
      <c r="F444" s="52" t="n"/>
      <c r="G444" s="50" t="n"/>
      <c r="H444" s="50" t="n"/>
      <c r="I444" s="50" t="n"/>
    </row>
    <row r="445" ht="15" customHeight="1" s="36">
      <c r="A445" s="49" t="n"/>
      <c r="B445" s="50" t="n"/>
      <c r="C445" s="51">
        <f>IF($B445="","",IFERROR(INDEX(Lists!$B$4:$B$153,MATCH($B445,Lists!$A$4:$A$153,0)),"Other / Unsorted"))</f>
        <v/>
      </c>
      <c r="D445" s="51">
        <f>IF($B445="","",IFERROR(INDEX(Lists!$C$4:$C$153,MATCH($B445,Lists!$A$4:$A$153,0)),"Spending"))</f>
        <v/>
      </c>
      <c r="E445" s="50" t="n"/>
      <c r="F445" s="52" t="n"/>
      <c r="G445" s="50" t="n"/>
      <c r="H445" s="50" t="n"/>
      <c r="I445" s="50" t="n"/>
    </row>
    <row r="446" ht="15" customHeight="1" s="36">
      <c r="A446" s="49" t="n"/>
      <c r="B446" s="50" t="n"/>
      <c r="C446" s="51">
        <f>IF($B446="","",IFERROR(INDEX(Lists!$B$4:$B$153,MATCH($B446,Lists!$A$4:$A$153,0)),"Other / Unsorted"))</f>
        <v/>
      </c>
      <c r="D446" s="51">
        <f>IF($B446="","",IFERROR(INDEX(Lists!$C$4:$C$153,MATCH($B446,Lists!$A$4:$A$153,0)),"Spending"))</f>
        <v/>
      </c>
      <c r="E446" s="50" t="n"/>
      <c r="F446" s="52" t="n"/>
      <c r="G446" s="50" t="n"/>
      <c r="H446" s="50" t="n"/>
      <c r="I446" s="50" t="n"/>
    </row>
    <row r="447" ht="15" customHeight="1" s="36">
      <c r="A447" s="49" t="n"/>
      <c r="B447" s="50" t="n"/>
      <c r="C447" s="51">
        <f>IF($B447="","",IFERROR(INDEX(Lists!$B$4:$B$153,MATCH($B447,Lists!$A$4:$A$153,0)),"Other / Unsorted"))</f>
        <v/>
      </c>
      <c r="D447" s="51">
        <f>IF($B447="","",IFERROR(INDEX(Lists!$C$4:$C$153,MATCH($B447,Lists!$A$4:$A$153,0)),"Spending"))</f>
        <v/>
      </c>
      <c r="E447" s="50" t="n"/>
      <c r="F447" s="52" t="n"/>
      <c r="G447" s="50" t="n"/>
      <c r="H447" s="50" t="n"/>
      <c r="I447" s="50" t="n"/>
    </row>
    <row r="448" ht="15" customHeight="1" s="36">
      <c r="A448" s="49" t="n"/>
      <c r="B448" s="50" t="n"/>
      <c r="C448" s="51">
        <f>IF($B448="","",IFERROR(INDEX(Lists!$B$4:$B$153,MATCH($B448,Lists!$A$4:$A$153,0)),"Other / Unsorted"))</f>
        <v/>
      </c>
      <c r="D448" s="51">
        <f>IF($B448="","",IFERROR(INDEX(Lists!$C$4:$C$153,MATCH($B448,Lists!$A$4:$A$153,0)),"Spending"))</f>
        <v/>
      </c>
      <c r="E448" s="50" t="n"/>
      <c r="F448" s="52" t="n"/>
      <c r="G448" s="50" t="n"/>
      <c r="H448" s="50" t="n"/>
      <c r="I448" s="50" t="n"/>
    </row>
    <row r="449" ht="15" customHeight="1" s="36">
      <c r="A449" s="49" t="n"/>
      <c r="B449" s="50" t="n"/>
      <c r="C449" s="51">
        <f>IF($B449="","",IFERROR(INDEX(Lists!$B$4:$B$153,MATCH($B449,Lists!$A$4:$A$153,0)),"Other / Unsorted"))</f>
        <v/>
      </c>
      <c r="D449" s="51">
        <f>IF($B449="","",IFERROR(INDEX(Lists!$C$4:$C$153,MATCH($B449,Lists!$A$4:$A$153,0)),"Spending"))</f>
        <v/>
      </c>
      <c r="E449" s="50" t="n"/>
      <c r="F449" s="52" t="n"/>
      <c r="G449" s="50" t="n"/>
      <c r="H449" s="50" t="n"/>
      <c r="I449" s="50" t="n"/>
    </row>
    <row r="450" ht="15" customHeight="1" s="36">
      <c r="A450" s="49" t="n"/>
      <c r="B450" s="50" t="n"/>
      <c r="C450" s="51">
        <f>IF($B450="","",IFERROR(INDEX(Lists!$B$4:$B$153,MATCH($B450,Lists!$A$4:$A$153,0)),"Other / Unsorted"))</f>
        <v/>
      </c>
      <c r="D450" s="51">
        <f>IF($B450="","",IFERROR(INDEX(Lists!$C$4:$C$153,MATCH($B450,Lists!$A$4:$A$153,0)),"Spending"))</f>
        <v/>
      </c>
      <c r="E450" s="50" t="n"/>
      <c r="F450" s="52" t="n"/>
      <c r="G450" s="50" t="n"/>
      <c r="H450" s="50" t="n"/>
      <c r="I450" s="50" t="n"/>
    </row>
    <row r="451" ht="15" customHeight="1" s="36">
      <c r="A451" s="49" t="n"/>
      <c r="B451" s="50" t="n"/>
      <c r="C451" s="51">
        <f>IF($B451="","",IFERROR(INDEX(Lists!$B$4:$B$153,MATCH($B451,Lists!$A$4:$A$153,0)),"Other / Unsorted"))</f>
        <v/>
      </c>
      <c r="D451" s="51">
        <f>IF($B451="","",IFERROR(INDEX(Lists!$C$4:$C$153,MATCH($B451,Lists!$A$4:$A$153,0)),"Spending"))</f>
        <v/>
      </c>
      <c r="E451" s="50" t="n"/>
      <c r="F451" s="52" t="n"/>
      <c r="G451" s="50" t="n"/>
      <c r="H451" s="50" t="n"/>
      <c r="I451" s="50" t="n"/>
    </row>
    <row r="452" ht="15" customHeight="1" s="36">
      <c r="A452" s="49" t="n"/>
      <c r="B452" s="50" t="n"/>
      <c r="C452" s="51">
        <f>IF($B452="","",IFERROR(INDEX(Lists!$B$4:$B$153,MATCH($B452,Lists!$A$4:$A$153,0)),"Other / Unsorted"))</f>
        <v/>
      </c>
      <c r="D452" s="51">
        <f>IF($B452="","",IFERROR(INDEX(Lists!$C$4:$C$153,MATCH($B452,Lists!$A$4:$A$153,0)),"Spending"))</f>
        <v/>
      </c>
      <c r="E452" s="50" t="n"/>
      <c r="F452" s="52" t="n"/>
      <c r="G452" s="50" t="n"/>
      <c r="H452" s="50" t="n"/>
      <c r="I452" s="50" t="n"/>
    </row>
    <row r="453" ht="15" customHeight="1" s="36">
      <c r="A453" s="49" t="n"/>
      <c r="B453" s="50" t="n"/>
      <c r="C453" s="51">
        <f>IF($B453="","",IFERROR(INDEX(Lists!$B$4:$B$153,MATCH($B453,Lists!$A$4:$A$153,0)),"Other / Unsorted"))</f>
        <v/>
      </c>
      <c r="D453" s="51">
        <f>IF($B453="","",IFERROR(INDEX(Lists!$C$4:$C$153,MATCH($B453,Lists!$A$4:$A$153,0)),"Spending"))</f>
        <v/>
      </c>
      <c r="E453" s="50" t="n"/>
      <c r="F453" s="52" t="n"/>
      <c r="G453" s="50" t="n"/>
      <c r="H453" s="50" t="n"/>
      <c r="I453" s="50" t="n"/>
    </row>
    <row r="454" ht="15" customHeight="1" s="36">
      <c r="A454" s="49" t="n"/>
      <c r="B454" s="50" t="n"/>
      <c r="C454" s="51">
        <f>IF($B454="","",IFERROR(INDEX(Lists!$B$4:$B$153,MATCH($B454,Lists!$A$4:$A$153,0)),"Other / Unsorted"))</f>
        <v/>
      </c>
      <c r="D454" s="51">
        <f>IF($B454="","",IFERROR(INDEX(Lists!$C$4:$C$153,MATCH($B454,Lists!$A$4:$A$153,0)),"Spending"))</f>
        <v/>
      </c>
      <c r="E454" s="50" t="n"/>
      <c r="F454" s="52" t="n"/>
      <c r="G454" s="50" t="n"/>
      <c r="H454" s="50" t="n"/>
      <c r="I454" s="50" t="n"/>
    </row>
    <row r="455" ht="15" customHeight="1" s="36">
      <c r="A455" s="49" t="n"/>
      <c r="B455" s="50" t="n"/>
      <c r="C455" s="51">
        <f>IF($B455="","",IFERROR(INDEX(Lists!$B$4:$B$153,MATCH($B455,Lists!$A$4:$A$153,0)),"Other / Unsorted"))</f>
        <v/>
      </c>
      <c r="D455" s="51">
        <f>IF($B455="","",IFERROR(INDEX(Lists!$C$4:$C$153,MATCH($B455,Lists!$A$4:$A$153,0)),"Spending"))</f>
        <v/>
      </c>
      <c r="E455" s="50" t="n"/>
      <c r="F455" s="52" t="n"/>
      <c r="G455" s="50" t="n"/>
      <c r="H455" s="50" t="n"/>
      <c r="I455" s="50" t="n"/>
    </row>
    <row r="456" ht="15" customHeight="1" s="36">
      <c r="A456" s="49" t="n"/>
      <c r="B456" s="50" t="n"/>
      <c r="C456" s="51">
        <f>IF($B456="","",IFERROR(INDEX(Lists!$B$4:$B$153,MATCH($B456,Lists!$A$4:$A$153,0)),"Other / Unsorted"))</f>
        <v/>
      </c>
      <c r="D456" s="51">
        <f>IF($B456="","",IFERROR(INDEX(Lists!$C$4:$C$153,MATCH($B456,Lists!$A$4:$A$153,0)),"Spending"))</f>
        <v/>
      </c>
      <c r="E456" s="50" t="n"/>
      <c r="F456" s="52" t="n"/>
      <c r="G456" s="50" t="n"/>
      <c r="H456" s="50" t="n"/>
      <c r="I456" s="50" t="n"/>
    </row>
    <row r="457" ht="15" customHeight="1" s="36">
      <c r="A457" s="49" t="n"/>
      <c r="B457" s="50" t="n"/>
      <c r="C457" s="51">
        <f>IF($B457="","",IFERROR(INDEX(Lists!$B$4:$B$153,MATCH($B457,Lists!$A$4:$A$153,0)),"Other / Unsorted"))</f>
        <v/>
      </c>
      <c r="D457" s="51">
        <f>IF($B457="","",IFERROR(INDEX(Lists!$C$4:$C$153,MATCH($B457,Lists!$A$4:$A$153,0)),"Spending"))</f>
        <v/>
      </c>
      <c r="E457" s="50" t="n"/>
      <c r="F457" s="52" t="n"/>
      <c r="G457" s="50" t="n"/>
      <c r="H457" s="50" t="n"/>
      <c r="I457" s="50" t="n"/>
    </row>
    <row r="458" ht="15" customHeight="1" s="36">
      <c r="A458" s="49" t="n"/>
      <c r="B458" s="50" t="n"/>
      <c r="C458" s="51">
        <f>IF($B458="","",IFERROR(INDEX(Lists!$B$4:$B$153,MATCH($B458,Lists!$A$4:$A$153,0)),"Other / Unsorted"))</f>
        <v/>
      </c>
      <c r="D458" s="51">
        <f>IF($B458="","",IFERROR(INDEX(Lists!$C$4:$C$153,MATCH($B458,Lists!$A$4:$A$153,0)),"Spending"))</f>
        <v/>
      </c>
      <c r="E458" s="50" t="n"/>
      <c r="F458" s="52" t="n"/>
      <c r="G458" s="50" t="n"/>
      <c r="H458" s="50" t="n"/>
      <c r="I458" s="50" t="n"/>
    </row>
    <row r="459" ht="15" customHeight="1" s="36">
      <c r="A459" s="49" t="n"/>
      <c r="B459" s="50" t="n"/>
      <c r="C459" s="51">
        <f>IF($B459="","",IFERROR(INDEX(Lists!$B$4:$B$153,MATCH($B459,Lists!$A$4:$A$153,0)),"Other / Unsorted"))</f>
        <v/>
      </c>
      <c r="D459" s="51">
        <f>IF($B459="","",IFERROR(INDEX(Lists!$C$4:$C$153,MATCH($B459,Lists!$A$4:$A$153,0)),"Spending"))</f>
        <v/>
      </c>
      <c r="E459" s="50" t="n"/>
      <c r="F459" s="52" t="n"/>
      <c r="G459" s="50" t="n"/>
      <c r="H459" s="50" t="n"/>
      <c r="I459" s="50" t="n"/>
    </row>
    <row r="460" ht="15" customHeight="1" s="36">
      <c r="A460" s="49" t="n"/>
      <c r="B460" s="50" t="n"/>
      <c r="C460" s="51">
        <f>IF($B460="","",IFERROR(INDEX(Lists!$B$4:$B$153,MATCH($B460,Lists!$A$4:$A$153,0)),"Other / Unsorted"))</f>
        <v/>
      </c>
      <c r="D460" s="51">
        <f>IF($B460="","",IFERROR(INDEX(Lists!$C$4:$C$153,MATCH($B460,Lists!$A$4:$A$153,0)),"Spending"))</f>
        <v/>
      </c>
      <c r="E460" s="50" t="n"/>
      <c r="F460" s="52" t="n"/>
      <c r="G460" s="50" t="n"/>
      <c r="H460" s="50" t="n"/>
      <c r="I460" s="50" t="n"/>
    </row>
    <row r="461" ht="15" customHeight="1" s="36">
      <c r="A461" s="49" t="n"/>
      <c r="B461" s="50" t="n"/>
      <c r="C461" s="51">
        <f>IF($B461="","",IFERROR(INDEX(Lists!$B$4:$B$153,MATCH($B461,Lists!$A$4:$A$153,0)),"Other / Unsorted"))</f>
        <v/>
      </c>
      <c r="D461" s="51">
        <f>IF($B461="","",IFERROR(INDEX(Lists!$C$4:$C$153,MATCH($B461,Lists!$A$4:$A$153,0)),"Spending"))</f>
        <v/>
      </c>
      <c r="E461" s="50" t="n"/>
      <c r="F461" s="52" t="n"/>
      <c r="G461" s="50" t="n"/>
      <c r="H461" s="50" t="n"/>
      <c r="I461" s="50" t="n"/>
    </row>
    <row r="462" ht="15" customHeight="1" s="36">
      <c r="A462" s="49" t="n"/>
      <c r="B462" s="50" t="n"/>
      <c r="C462" s="51">
        <f>IF($B462="","",IFERROR(INDEX(Lists!$B$4:$B$153,MATCH($B462,Lists!$A$4:$A$153,0)),"Other / Unsorted"))</f>
        <v/>
      </c>
      <c r="D462" s="51">
        <f>IF($B462="","",IFERROR(INDEX(Lists!$C$4:$C$153,MATCH($B462,Lists!$A$4:$A$153,0)),"Spending"))</f>
        <v/>
      </c>
      <c r="E462" s="50" t="n"/>
      <c r="F462" s="52" t="n"/>
      <c r="G462" s="50" t="n"/>
      <c r="H462" s="50" t="n"/>
      <c r="I462" s="50" t="n"/>
    </row>
    <row r="463" ht="15" customHeight="1" s="36">
      <c r="A463" s="49" t="n"/>
      <c r="B463" s="50" t="n"/>
      <c r="C463" s="51">
        <f>IF($B463="","",IFERROR(INDEX(Lists!$B$4:$B$153,MATCH($B463,Lists!$A$4:$A$153,0)),"Other / Unsorted"))</f>
        <v/>
      </c>
      <c r="D463" s="51">
        <f>IF($B463="","",IFERROR(INDEX(Lists!$C$4:$C$153,MATCH($B463,Lists!$A$4:$A$153,0)),"Spending"))</f>
        <v/>
      </c>
      <c r="E463" s="50" t="n"/>
      <c r="F463" s="52" t="n"/>
      <c r="G463" s="50" t="n"/>
      <c r="H463" s="50" t="n"/>
      <c r="I463" s="50" t="n"/>
    </row>
    <row r="464" ht="15" customHeight="1" s="36">
      <c r="A464" s="49" t="n"/>
      <c r="B464" s="50" t="n"/>
      <c r="C464" s="51">
        <f>IF($B464="","",IFERROR(INDEX(Lists!$B$4:$B$153,MATCH($B464,Lists!$A$4:$A$153,0)),"Other / Unsorted"))</f>
        <v/>
      </c>
      <c r="D464" s="51">
        <f>IF($B464="","",IFERROR(INDEX(Lists!$C$4:$C$153,MATCH($B464,Lists!$A$4:$A$153,0)),"Spending"))</f>
        <v/>
      </c>
      <c r="E464" s="50" t="n"/>
      <c r="F464" s="52" t="n"/>
      <c r="G464" s="50" t="n"/>
      <c r="H464" s="50" t="n"/>
      <c r="I464" s="50" t="n"/>
    </row>
    <row r="465" ht="15" customHeight="1" s="36">
      <c r="A465" s="49" t="n"/>
      <c r="B465" s="50" t="n"/>
      <c r="C465" s="51">
        <f>IF($B465="","",IFERROR(INDEX(Lists!$B$4:$B$153,MATCH($B465,Lists!$A$4:$A$153,0)),"Other / Unsorted"))</f>
        <v/>
      </c>
      <c r="D465" s="51">
        <f>IF($B465="","",IFERROR(INDEX(Lists!$C$4:$C$153,MATCH($B465,Lists!$A$4:$A$153,0)),"Spending"))</f>
        <v/>
      </c>
      <c r="E465" s="50" t="n"/>
      <c r="F465" s="52" t="n"/>
      <c r="G465" s="50" t="n"/>
      <c r="H465" s="50" t="n"/>
      <c r="I465" s="50" t="n"/>
    </row>
    <row r="466" ht="15" customHeight="1" s="36">
      <c r="A466" s="49" t="n"/>
      <c r="B466" s="50" t="n"/>
      <c r="C466" s="51">
        <f>IF($B466="","",IFERROR(INDEX(Lists!$B$4:$B$153,MATCH($B466,Lists!$A$4:$A$153,0)),"Other / Unsorted"))</f>
        <v/>
      </c>
      <c r="D466" s="51">
        <f>IF($B466="","",IFERROR(INDEX(Lists!$C$4:$C$153,MATCH($B466,Lists!$A$4:$A$153,0)),"Spending"))</f>
        <v/>
      </c>
      <c r="E466" s="50" t="n"/>
      <c r="F466" s="52" t="n"/>
      <c r="G466" s="50" t="n"/>
      <c r="H466" s="50" t="n"/>
      <c r="I466" s="50" t="n"/>
    </row>
    <row r="467" ht="15" customHeight="1" s="36">
      <c r="A467" s="49" t="n"/>
      <c r="B467" s="50" t="n"/>
      <c r="C467" s="51">
        <f>IF($B467="","",IFERROR(INDEX(Lists!$B$4:$B$153,MATCH($B467,Lists!$A$4:$A$153,0)),"Other / Unsorted"))</f>
        <v/>
      </c>
      <c r="D467" s="51">
        <f>IF($B467="","",IFERROR(INDEX(Lists!$C$4:$C$153,MATCH($B467,Lists!$A$4:$A$153,0)),"Spending"))</f>
        <v/>
      </c>
      <c r="E467" s="50" t="n"/>
      <c r="F467" s="52" t="n"/>
      <c r="G467" s="50" t="n"/>
      <c r="H467" s="50" t="n"/>
      <c r="I467" s="50" t="n"/>
    </row>
    <row r="468" ht="15" customHeight="1" s="36">
      <c r="A468" s="49" t="n"/>
      <c r="B468" s="50" t="n"/>
      <c r="C468" s="51">
        <f>IF($B468="","",IFERROR(INDEX(Lists!$B$4:$B$153,MATCH($B468,Lists!$A$4:$A$153,0)),"Other / Unsorted"))</f>
        <v/>
      </c>
      <c r="D468" s="51">
        <f>IF($B468="","",IFERROR(INDEX(Lists!$C$4:$C$153,MATCH($B468,Lists!$A$4:$A$153,0)),"Spending"))</f>
        <v/>
      </c>
      <c r="E468" s="50" t="n"/>
      <c r="F468" s="52" t="n"/>
      <c r="G468" s="50" t="n"/>
      <c r="H468" s="50" t="n"/>
      <c r="I468" s="50" t="n"/>
    </row>
    <row r="469" ht="15" customHeight="1" s="36">
      <c r="A469" s="49" t="n"/>
      <c r="B469" s="50" t="n"/>
      <c r="C469" s="51">
        <f>IF($B469="","",IFERROR(INDEX(Lists!$B$4:$B$153,MATCH($B469,Lists!$A$4:$A$153,0)),"Other / Unsorted"))</f>
        <v/>
      </c>
      <c r="D469" s="51">
        <f>IF($B469="","",IFERROR(INDEX(Lists!$C$4:$C$153,MATCH($B469,Lists!$A$4:$A$153,0)),"Spending"))</f>
        <v/>
      </c>
      <c r="E469" s="50" t="n"/>
      <c r="F469" s="52" t="n"/>
      <c r="G469" s="50" t="n"/>
      <c r="H469" s="50" t="n"/>
      <c r="I469" s="50" t="n"/>
    </row>
    <row r="470" ht="15" customHeight="1" s="36">
      <c r="A470" s="49" t="n"/>
      <c r="B470" s="50" t="n"/>
      <c r="C470" s="51">
        <f>IF($B470="","",IFERROR(INDEX(Lists!$B$4:$B$153,MATCH($B470,Lists!$A$4:$A$153,0)),"Other / Unsorted"))</f>
        <v/>
      </c>
      <c r="D470" s="51">
        <f>IF($B470="","",IFERROR(INDEX(Lists!$C$4:$C$153,MATCH($B470,Lists!$A$4:$A$153,0)),"Spending"))</f>
        <v/>
      </c>
      <c r="E470" s="50" t="n"/>
      <c r="F470" s="52" t="n"/>
      <c r="G470" s="50" t="n"/>
      <c r="H470" s="50" t="n"/>
      <c r="I470" s="50" t="n"/>
    </row>
    <row r="471" ht="15" customHeight="1" s="36">
      <c r="A471" s="49" t="n"/>
      <c r="B471" s="50" t="n"/>
      <c r="C471" s="51">
        <f>IF($B471="","",IFERROR(INDEX(Lists!$B$4:$B$153,MATCH($B471,Lists!$A$4:$A$153,0)),"Other / Unsorted"))</f>
        <v/>
      </c>
      <c r="D471" s="51">
        <f>IF($B471="","",IFERROR(INDEX(Lists!$C$4:$C$153,MATCH($B471,Lists!$A$4:$A$153,0)),"Spending"))</f>
        <v/>
      </c>
      <c r="E471" s="50" t="n"/>
      <c r="F471" s="52" t="n"/>
      <c r="G471" s="50" t="n"/>
      <c r="H471" s="50" t="n"/>
      <c r="I471" s="50" t="n"/>
    </row>
    <row r="472" ht="15" customHeight="1" s="36">
      <c r="A472" s="49" t="n"/>
      <c r="B472" s="50" t="n"/>
      <c r="C472" s="51">
        <f>IF($B472="","",IFERROR(INDEX(Lists!$B$4:$B$153,MATCH($B472,Lists!$A$4:$A$153,0)),"Other / Unsorted"))</f>
        <v/>
      </c>
      <c r="D472" s="51">
        <f>IF($B472="","",IFERROR(INDEX(Lists!$C$4:$C$153,MATCH($B472,Lists!$A$4:$A$153,0)),"Spending"))</f>
        <v/>
      </c>
      <c r="E472" s="50" t="n"/>
      <c r="F472" s="52" t="n"/>
      <c r="G472" s="50" t="n"/>
      <c r="H472" s="50" t="n"/>
      <c r="I472" s="50" t="n"/>
    </row>
    <row r="473" ht="15" customHeight="1" s="36">
      <c r="A473" s="49" t="n"/>
      <c r="B473" s="50" t="n"/>
      <c r="C473" s="51">
        <f>IF($B473="","",IFERROR(INDEX(Lists!$B$4:$B$153,MATCH($B473,Lists!$A$4:$A$153,0)),"Other / Unsorted"))</f>
        <v/>
      </c>
      <c r="D473" s="51">
        <f>IF($B473="","",IFERROR(INDEX(Lists!$C$4:$C$153,MATCH($B473,Lists!$A$4:$A$153,0)),"Spending"))</f>
        <v/>
      </c>
      <c r="E473" s="50" t="n"/>
      <c r="F473" s="52" t="n"/>
      <c r="G473" s="50" t="n"/>
      <c r="H473" s="50" t="n"/>
      <c r="I473" s="50" t="n"/>
    </row>
    <row r="474" ht="15" customHeight="1" s="36">
      <c r="A474" s="49" t="n"/>
      <c r="B474" s="50" t="n"/>
      <c r="C474" s="51">
        <f>IF($B474="","",IFERROR(INDEX(Lists!$B$4:$B$153,MATCH($B474,Lists!$A$4:$A$153,0)),"Other / Unsorted"))</f>
        <v/>
      </c>
      <c r="D474" s="51">
        <f>IF($B474="","",IFERROR(INDEX(Lists!$C$4:$C$153,MATCH($B474,Lists!$A$4:$A$153,0)),"Spending"))</f>
        <v/>
      </c>
      <c r="E474" s="50" t="n"/>
      <c r="F474" s="52" t="n"/>
      <c r="G474" s="50" t="n"/>
      <c r="H474" s="50" t="n"/>
      <c r="I474" s="50" t="n"/>
    </row>
    <row r="475" ht="15" customHeight="1" s="36">
      <c r="A475" s="49" t="n"/>
      <c r="B475" s="50" t="n"/>
      <c r="C475" s="51">
        <f>IF($B475="","",IFERROR(INDEX(Lists!$B$4:$B$153,MATCH($B475,Lists!$A$4:$A$153,0)),"Other / Unsorted"))</f>
        <v/>
      </c>
      <c r="D475" s="51">
        <f>IF($B475="","",IFERROR(INDEX(Lists!$C$4:$C$153,MATCH($B475,Lists!$A$4:$A$153,0)),"Spending"))</f>
        <v/>
      </c>
      <c r="E475" s="50" t="n"/>
      <c r="F475" s="52" t="n"/>
      <c r="G475" s="50" t="n"/>
      <c r="H475" s="50" t="n"/>
      <c r="I475" s="50" t="n"/>
    </row>
    <row r="476" ht="15" customHeight="1" s="36">
      <c r="A476" s="49" t="n"/>
      <c r="B476" s="50" t="n"/>
      <c r="C476" s="51">
        <f>IF($B476="","",IFERROR(INDEX(Lists!$B$4:$B$153,MATCH($B476,Lists!$A$4:$A$153,0)),"Other / Unsorted"))</f>
        <v/>
      </c>
      <c r="D476" s="51">
        <f>IF($B476="","",IFERROR(INDEX(Lists!$C$4:$C$153,MATCH($B476,Lists!$A$4:$A$153,0)),"Spending"))</f>
        <v/>
      </c>
      <c r="E476" s="50" t="n"/>
      <c r="F476" s="52" t="n"/>
      <c r="G476" s="50" t="n"/>
      <c r="H476" s="50" t="n"/>
      <c r="I476" s="50" t="n"/>
    </row>
    <row r="477" ht="15" customHeight="1" s="36">
      <c r="A477" s="49" t="n"/>
      <c r="B477" s="50" t="n"/>
      <c r="C477" s="51">
        <f>IF($B477="","",IFERROR(INDEX(Lists!$B$4:$B$153,MATCH($B477,Lists!$A$4:$A$153,0)),"Other / Unsorted"))</f>
        <v/>
      </c>
      <c r="D477" s="51">
        <f>IF($B477="","",IFERROR(INDEX(Lists!$C$4:$C$153,MATCH($B477,Lists!$A$4:$A$153,0)),"Spending"))</f>
        <v/>
      </c>
      <c r="E477" s="50" t="n"/>
      <c r="F477" s="52" t="n"/>
      <c r="G477" s="50" t="n"/>
      <c r="H477" s="50" t="n"/>
      <c r="I477" s="50" t="n"/>
    </row>
    <row r="478" ht="15" customHeight="1" s="36">
      <c r="A478" s="49" t="n"/>
      <c r="B478" s="50" t="n"/>
      <c r="C478" s="51">
        <f>IF($B478="","",IFERROR(INDEX(Lists!$B$4:$B$153,MATCH($B478,Lists!$A$4:$A$153,0)),"Other / Unsorted"))</f>
        <v/>
      </c>
      <c r="D478" s="51">
        <f>IF($B478="","",IFERROR(INDEX(Lists!$C$4:$C$153,MATCH($B478,Lists!$A$4:$A$153,0)),"Spending"))</f>
        <v/>
      </c>
      <c r="E478" s="50" t="n"/>
      <c r="F478" s="52" t="n"/>
      <c r="G478" s="50" t="n"/>
      <c r="H478" s="50" t="n"/>
      <c r="I478" s="50" t="n"/>
    </row>
    <row r="479" ht="15" customHeight="1" s="36">
      <c r="A479" s="49" t="n"/>
      <c r="B479" s="50" t="n"/>
      <c r="C479" s="51">
        <f>IF($B479="","",IFERROR(INDEX(Lists!$B$4:$B$153,MATCH($B479,Lists!$A$4:$A$153,0)),"Other / Unsorted"))</f>
        <v/>
      </c>
      <c r="D479" s="51">
        <f>IF($B479="","",IFERROR(INDEX(Lists!$C$4:$C$153,MATCH($B479,Lists!$A$4:$A$153,0)),"Spending"))</f>
        <v/>
      </c>
      <c r="E479" s="50" t="n"/>
      <c r="F479" s="52" t="n"/>
      <c r="G479" s="50" t="n"/>
      <c r="H479" s="50" t="n"/>
      <c r="I479" s="50" t="n"/>
    </row>
    <row r="480" ht="15" customHeight="1" s="36">
      <c r="A480" s="49" t="n"/>
      <c r="B480" s="50" t="n"/>
      <c r="C480" s="51">
        <f>IF($B480="","",IFERROR(INDEX(Lists!$B$4:$B$153,MATCH($B480,Lists!$A$4:$A$153,0)),"Other / Unsorted"))</f>
        <v/>
      </c>
      <c r="D480" s="51">
        <f>IF($B480="","",IFERROR(INDEX(Lists!$C$4:$C$153,MATCH($B480,Lists!$A$4:$A$153,0)),"Spending"))</f>
        <v/>
      </c>
      <c r="E480" s="50" t="n"/>
      <c r="F480" s="52" t="n"/>
      <c r="G480" s="50" t="n"/>
      <c r="H480" s="50" t="n"/>
      <c r="I480" s="50" t="n"/>
    </row>
    <row r="481" ht="15" customHeight="1" s="36">
      <c r="A481" s="49" t="n"/>
      <c r="B481" s="50" t="n"/>
      <c r="C481" s="51">
        <f>IF($B481="","",IFERROR(INDEX(Lists!$B$4:$B$153,MATCH($B481,Lists!$A$4:$A$153,0)),"Other / Unsorted"))</f>
        <v/>
      </c>
      <c r="D481" s="51">
        <f>IF($B481="","",IFERROR(INDEX(Lists!$C$4:$C$153,MATCH($B481,Lists!$A$4:$A$153,0)),"Spending"))</f>
        <v/>
      </c>
      <c r="E481" s="50" t="n"/>
      <c r="F481" s="52" t="n"/>
      <c r="G481" s="50" t="n"/>
      <c r="H481" s="50" t="n"/>
      <c r="I481" s="50" t="n"/>
    </row>
    <row r="482" ht="15" customHeight="1" s="36">
      <c r="A482" s="49" t="n"/>
      <c r="B482" s="50" t="n"/>
      <c r="C482" s="51">
        <f>IF($B482="","",IFERROR(INDEX(Lists!$B$4:$B$153,MATCH($B482,Lists!$A$4:$A$153,0)),"Other / Unsorted"))</f>
        <v/>
      </c>
      <c r="D482" s="51">
        <f>IF($B482="","",IFERROR(INDEX(Lists!$C$4:$C$153,MATCH($B482,Lists!$A$4:$A$153,0)),"Spending"))</f>
        <v/>
      </c>
      <c r="E482" s="50" t="n"/>
      <c r="F482" s="52" t="n"/>
      <c r="G482" s="50" t="n"/>
      <c r="H482" s="50" t="n"/>
      <c r="I482" s="50" t="n"/>
    </row>
    <row r="483" ht="15" customHeight="1" s="36">
      <c r="A483" s="49" t="n"/>
      <c r="B483" s="50" t="n"/>
      <c r="C483" s="51">
        <f>IF($B483="","",IFERROR(INDEX(Lists!$B$4:$B$153,MATCH($B483,Lists!$A$4:$A$153,0)),"Other / Unsorted"))</f>
        <v/>
      </c>
      <c r="D483" s="51">
        <f>IF($B483="","",IFERROR(INDEX(Lists!$C$4:$C$153,MATCH($B483,Lists!$A$4:$A$153,0)),"Spending"))</f>
        <v/>
      </c>
      <c r="E483" s="50" t="n"/>
      <c r="F483" s="52" t="n"/>
      <c r="G483" s="50" t="n"/>
      <c r="H483" s="50" t="n"/>
      <c r="I483" s="50" t="n"/>
    </row>
    <row r="484" ht="15" customHeight="1" s="36">
      <c r="A484" s="49" t="n"/>
      <c r="B484" s="50" t="n"/>
      <c r="C484" s="51">
        <f>IF($B484="","",IFERROR(INDEX(Lists!$B$4:$B$153,MATCH($B484,Lists!$A$4:$A$153,0)),"Other / Unsorted"))</f>
        <v/>
      </c>
      <c r="D484" s="51">
        <f>IF($B484="","",IFERROR(INDEX(Lists!$C$4:$C$153,MATCH($B484,Lists!$A$4:$A$153,0)),"Spending"))</f>
        <v/>
      </c>
      <c r="E484" s="50" t="n"/>
      <c r="F484" s="52" t="n"/>
      <c r="G484" s="50" t="n"/>
      <c r="H484" s="50" t="n"/>
      <c r="I484" s="50" t="n"/>
    </row>
    <row r="485" ht="15" customHeight="1" s="36">
      <c r="A485" s="49" t="n"/>
      <c r="B485" s="50" t="n"/>
      <c r="C485" s="51">
        <f>IF($B485="","",IFERROR(INDEX(Lists!$B$4:$B$153,MATCH($B485,Lists!$A$4:$A$153,0)),"Other / Unsorted"))</f>
        <v/>
      </c>
      <c r="D485" s="51">
        <f>IF($B485="","",IFERROR(INDEX(Lists!$C$4:$C$153,MATCH($B485,Lists!$A$4:$A$153,0)),"Spending"))</f>
        <v/>
      </c>
      <c r="E485" s="50" t="n"/>
      <c r="F485" s="52" t="n"/>
      <c r="G485" s="50" t="n"/>
      <c r="H485" s="50" t="n"/>
      <c r="I485" s="50" t="n"/>
    </row>
    <row r="486" ht="15" customHeight="1" s="36">
      <c r="A486" s="49" t="n"/>
      <c r="B486" s="50" t="n"/>
      <c r="C486" s="51">
        <f>IF($B486="","",IFERROR(INDEX(Lists!$B$4:$B$153,MATCH($B486,Lists!$A$4:$A$153,0)),"Other / Unsorted"))</f>
        <v/>
      </c>
      <c r="D486" s="51">
        <f>IF($B486="","",IFERROR(INDEX(Lists!$C$4:$C$153,MATCH($B486,Lists!$A$4:$A$153,0)),"Spending"))</f>
        <v/>
      </c>
      <c r="E486" s="50" t="n"/>
      <c r="F486" s="52" t="n"/>
      <c r="G486" s="50" t="n"/>
      <c r="H486" s="50" t="n"/>
      <c r="I486" s="50" t="n"/>
    </row>
    <row r="487" ht="15" customHeight="1" s="36">
      <c r="A487" s="49" t="n"/>
      <c r="B487" s="50" t="n"/>
      <c r="C487" s="51">
        <f>IF($B487="","",IFERROR(INDEX(Lists!$B$4:$B$153,MATCH($B487,Lists!$A$4:$A$153,0)),"Other / Unsorted"))</f>
        <v/>
      </c>
      <c r="D487" s="51">
        <f>IF($B487="","",IFERROR(INDEX(Lists!$C$4:$C$153,MATCH($B487,Lists!$A$4:$A$153,0)),"Spending"))</f>
        <v/>
      </c>
      <c r="E487" s="50" t="n"/>
      <c r="F487" s="52" t="n"/>
      <c r="G487" s="50" t="n"/>
      <c r="H487" s="50" t="n"/>
      <c r="I487" s="50" t="n"/>
    </row>
    <row r="488" ht="15" customHeight="1" s="36">
      <c r="A488" s="49" t="n"/>
      <c r="B488" s="50" t="n"/>
      <c r="C488" s="51">
        <f>IF($B488="","",IFERROR(INDEX(Lists!$B$4:$B$153,MATCH($B488,Lists!$A$4:$A$153,0)),"Other / Unsorted"))</f>
        <v/>
      </c>
      <c r="D488" s="51">
        <f>IF($B488="","",IFERROR(INDEX(Lists!$C$4:$C$153,MATCH($B488,Lists!$A$4:$A$153,0)),"Spending"))</f>
        <v/>
      </c>
      <c r="E488" s="50" t="n"/>
      <c r="F488" s="52" t="n"/>
      <c r="G488" s="50" t="n"/>
      <c r="H488" s="50" t="n"/>
      <c r="I488" s="50" t="n"/>
    </row>
    <row r="489" ht="15" customHeight="1" s="36">
      <c r="A489" s="49" t="n"/>
      <c r="B489" s="50" t="n"/>
      <c r="C489" s="51">
        <f>IF($B489="","",IFERROR(INDEX(Lists!$B$4:$B$153,MATCH($B489,Lists!$A$4:$A$153,0)),"Other / Unsorted"))</f>
        <v/>
      </c>
      <c r="D489" s="51">
        <f>IF($B489="","",IFERROR(INDEX(Lists!$C$4:$C$153,MATCH($B489,Lists!$A$4:$A$153,0)),"Spending"))</f>
        <v/>
      </c>
      <c r="E489" s="50" t="n"/>
      <c r="F489" s="52" t="n"/>
      <c r="G489" s="50" t="n"/>
      <c r="H489" s="50" t="n"/>
      <c r="I489" s="50" t="n"/>
    </row>
    <row r="490" ht="15" customHeight="1" s="36">
      <c r="A490" s="49" t="n"/>
      <c r="B490" s="50" t="n"/>
      <c r="C490" s="51">
        <f>IF($B490="","",IFERROR(INDEX(Lists!$B$4:$B$153,MATCH($B490,Lists!$A$4:$A$153,0)),"Other / Unsorted"))</f>
        <v/>
      </c>
      <c r="D490" s="51">
        <f>IF($B490="","",IFERROR(INDEX(Lists!$C$4:$C$153,MATCH($B490,Lists!$A$4:$A$153,0)),"Spending"))</f>
        <v/>
      </c>
      <c r="E490" s="50" t="n"/>
      <c r="F490" s="52" t="n"/>
      <c r="G490" s="50" t="n"/>
      <c r="H490" s="50" t="n"/>
      <c r="I490" s="50" t="n"/>
    </row>
    <row r="491" ht="15" customHeight="1" s="36">
      <c r="A491" s="49" t="n"/>
      <c r="B491" s="50" t="n"/>
      <c r="C491" s="51">
        <f>IF($B491="","",IFERROR(INDEX(Lists!$B$4:$B$153,MATCH($B491,Lists!$A$4:$A$153,0)),"Other / Unsorted"))</f>
        <v/>
      </c>
      <c r="D491" s="51">
        <f>IF($B491="","",IFERROR(INDEX(Lists!$C$4:$C$153,MATCH($B491,Lists!$A$4:$A$153,0)),"Spending"))</f>
        <v/>
      </c>
      <c r="E491" s="50" t="n"/>
      <c r="F491" s="52" t="n"/>
      <c r="G491" s="50" t="n"/>
      <c r="H491" s="50" t="n"/>
      <c r="I491" s="50" t="n"/>
    </row>
    <row r="492" ht="15" customHeight="1" s="36">
      <c r="A492" s="49" t="n"/>
      <c r="B492" s="50" t="n"/>
      <c r="C492" s="51">
        <f>IF($B492="","",IFERROR(INDEX(Lists!$B$4:$B$153,MATCH($B492,Lists!$A$4:$A$153,0)),"Other / Unsorted"))</f>
        <v/>
      </c>
      <c r="D492" s="51">
        <f>IF($B492="","",IFERROR(INDEX(Lists!$C$4:$C$153,MATCH($B492,Lists!$A$4:$A$153,0)),"Spending"))</f>
        <v/>
      </c>
      <c r="E492" s="50" t="n"/>
      <c r="F492" s="52" t="n"/>
      <c r="G492" s="50" t="n"/>
      <c r="H492" s="50" t="n"/>
      <c r="I492" s="50" t="n"/>
    </row>
    <row r="493" ht="15" customHeight="1" s="36">
      <c r="A493" s="49" t="n"/>
      <c r="B493" s="50" t="n"/>
      <c r="C493" s="51">
        <f>IF($B493="","",IFERROR(INDEX(Lists!$B$4:$B$153,MATCH($B493,Lists!$A$4:$A$153,0)),"Other / Unsorted"))</f>
        <v/>
      </c>
      <c r="D493" s="51">
        <f>IF($B493="","",IFERROR(INDEX(Lists!$C$4:$C$153,MATCH($B493,Lists!$A$4:$A$153,0)),"Spending"))</f>
        <v/>
      </c>
      <c r="E493" s="50" t="n"/>
      <c r="F493" s="52" t="n"/>
      <c r="G493" s="50" t="n"/>
      <c r="H493" s="50" t="n"/>
      <c r="I493" s="50" t="n"/>
    </row>
    <row r="494" ht="15" customHeight="1" s="36">
      <c r="A494" s="49" t="n"/>
      <c r="B494" s="50" t="n"/>
      <c r="C494" s="51">
        <f>IF($B494="","",IFERROR(INDEX(Lists!$B$4:$B$153,MATCH($B494,Lists!$A$4:$A$153,0)),"Other / Unsorted"))</f>
        <v/>
      </c>
      <c r="D494" s="51">
        <f>IF($B494="","",IFERROR(INDEX(Lists!$C$4:$C$153,MATCH($B494,Lists!$A$4:$A$153,0)),"Spending"))</f>
        <v/>
      </c>
      <c r="E494" s="50" t="n"/>
      <c r="F494" s="52" t="n"/>
      <c r="G494" s="50" t="n"/>
      <c r="H494" s="50" t="n"/>
      <c r="I494" s="50" t="n"/>
    </row>
    <row r="495" ht="15" customHeight="1" s="36">
      <c r="A495" s="49" t="n"/>
      <c r="B495" s="50" t="n"/>
      <c r="C495" s="51">
        <f>IF($B495="","",IFERROR(INDEX(Lists!$B$4:$B$153,MATCH($B495,Lists!$A$4:$A$153,0)),"Other / Unsorted"))</f>
        <v/>
      </c>
      <c r="D495" s="51">
        <f>IF($B495="","",IFERROR(INDEX(Lists!$C$4:$C$153,MATCH($B495,Lists!$A$4:$A$153,0)),"Spending"))</f>
        <v/>
      </c>
      <c r="E495" s="50" t="n"/>
      <c r="F495" s="52" t="n"/>
      <c r="G495" s="50" t="n"/>
      <c r="H495" s="50" t="n"/>
      <c r="I495" s="50" t="n"/>
    </row>
    <row r="496" ht="15" customHeight="1" s="36">
      <c r="A496" s="49" t="n"/>
      <c r="B496" s="50" t="n"/>
      <c r="C496" s="51">
        <f>IF($B496="","",IFERROR(INDEX(Lists!$B$4:$B$153,MATCH($B496,Lists!$A$4:$A$153,0)),"Other / Unsorted"))</f>
        <v/>
      </c>
      <c r="D496" s="51">
        <f>IF($B496="","",IFERROR(INDEX(Lists!$C$4:$C$153,MATCH($B496,Lists!$A$4:$A$153,0)),"Spending"))</f>
        <v/>
      </c>
      <c r="E496" s="50" t="n"/>
      <c r="F496" s="52" t="n"/>
      <c r="G496" s="50" t="n"/>
      <c r="H496" s="50" t="n"/>
      <c r="I496" s="50" t="n"/>
    </row>
    <row r="497" ht="15" customHeight="1" s="36">
      <c r="A497" s="49" t="n"/>
      <c r="B497" s="50" t="n"/>
      <c r="C497" s="51">
        <f>IF($B497="","",IFERROR(INDEX(Lists!$B$4:$B$153,MATCH($B497,Lists!$A$4:$A$153,0)),"Other / Unsorted"))</f>
        <v/>
      </c>
      <c r="D497" s="51">
        <f>IF($B497="","",IFERROR(INDEX(Lists!$C$4:$C$153,MATCH($B497,Lists!$A$4:$A$153,0)),"Spending"))</f>
        <v/>
      </c>
      <c r="E497" s="50" t="n"/>
      <c r="F497" s="52" t="n"/>
      <c r="G497" s="50" t="n"/>
      <c r="H497" s="50" t="n"/>
      <c r="I497" s="50" t="n"/>
    </row>
    <row r="498" ht="15" customHeight="1" s="36">
      <c r="A498" s="49" t="n"/>
      <c r="B498" s="50" t="n"/>
      <c r="C498" s="51">
        <f>IF($B498="","",IFERROR(INDEX(Lists!$B$4:$B$153,MATCH($B498,Lists!$A$4:$A$153,0)),"Other / Unsorted"))</f>
        <v/>
      </c>
      <c r="D498" s="51">
        <f>IF($B498="","",IFERROR(INDEX(Lists!$C$4:$C$153,MATCH($B498,Lists!$A$4:$A$153,0)),"Spending"))</f>
        <v/>
      </c>
      <c r="E498" s="50" t="n"/>
      <c r="F498" s="52" t="n"/>
      <c r="G498" s="50" t="n"/>
      <c r="H498" s="50" t="n"/>
      <c r="I498" s="50" t="n"/>
    </row>
    <row r="499" ht="15" customHeight="1" s="36">
      <c r="A499" s="49" t="n"/>
      <c r="B499" s="50" t="n"/>
      <c r="C499" s="51">
        <f>IF($B499="","",IFERROR(INDEX(Lists!$B$4:$B$153,MATCH($B499,Lists!$A$4:$A$153,0)),"Other / Unsorted"))</f>
        <v/>
      </c>
      <c r="D499" s="51">
        <f>IF($B499="","",IFERROR(INDEX(Lists!$C$4:$C$153,MATCH($B499,Lists!$A$4:$A$153,0)),"Spending"))</f>
        <v/>
      </c>
      <c r="E499" s="50" t="n"/>
      <c r="F499" s="52" t="n"/>
      <c r="G499" s="50" t="n"/>
      <c r="H499" s="50" t="n"/>
      <c r="I499" s="50" t="n"/>
    </row>
    <row r="500" ht="15" customHeight="1" s="36">
      <c r="A500" s="49" t="n"/>
      <c r="B500" s="50" t="n"/>
      <c r="C500" s="51">
        <f>IF($B500="","",IFERROR(INDEX(Lists!$B$4:$B$153,MATCH($B500,Lists!$A$4:$A$153,0)),"Other / Unsorted"))</f>
        <v/>
      </c>
      <c r="D500" s="51">
        <f>IF($B500="","",IFERROR(INDEX(Lists!$C$4:$C$153,MATCH($B500,Lists!$A$4:$A$153,0)),"Spending"))</f>
        <v/>
      </c>
      <c r="E500" s="50" t="n"/>
      <c r="F500" s="52" t="n"/>
      <c r="G500" s="50" t="n"/>
      <c r="H500" s="50" t="n"/>
      <c r="I500" s="50" t="n"/>
    </row>
    <row r="501" ht="15" customHeight="1" s="36">
      <c r="A501" s="49" t="n"/>
      <c r="B501" s="50" t="n"/>
      <c r="C501" s="51">
        <f>IF($B501="","",IFERROR(INDEX(Lists!$B$4:$B$153,MATCH($B501,Lists!$A$4:$A$153,0)),"Other / Unsorted"))</f>
        <v/>
      </c>
      <c r="D501" s="51">
        <f>IF($B501="","",IFERROR(INDEX(Lists!$C$4:$C$153,MATCH($B501,Lists!$A$4:$A$153,0)),"Spending"))</f>
        <v/>
      </c>
      <c r="E501" s="50" t="n"/>
      <c r="F501" s="52" t="n"/>
      <c r="G501" s="50" t="n"/>
      <c r="H501" s="50" t="n"/>
      <c r="I501" s="50" t="n"/>
    </row>
    <row r="502" ht="15" customHeight="1" s="36">
      <c r="A502" s="49" t="n"/>
      <c r="B502" s="50" t="n"/>
      <c r="C502" s="51">
        <f>IF($B502="","",IFERROR(INDEX(Lists!$B$4:$B$153,MATCH($B502,Lists!$A$4:$A$153,0)),"Other / Unsorted"))</f>
        <v/>
      </c>
      <c r="D502" s="51">
        <f>IF($B502="","",IFERROR(INDEX(Lists!$C$4:$C$153,MATCH($B502,Lists!$A$4:$A$153,0)),"Spending"))</f>
        <v/>
      </c>
      <c r="E502" s="50" t="n"/>
      <c r="F502" s="52" t="n"/>
      <c r="G502" s="50" t="n"/>
      <c r="H502" s="50" t="n"/>
      <c r="I502" s="50" t="n"/>
    </row>
    <row r="503" ht="15" customHeight="1" s="36">
      <c r="A503" s="49" t="n"/>
      <c r="B503" s="50" t="n"/>
      <c r="C503" s="51">
        <f>IF($B503="","",IFERROR(INDEX(Lists!$B$4:$B$153,MATCH($B503,Lists!$A$4:$A$153,0)),"Other / Unsorted"))</f>
        <v/>
      </c>
      <c r="D503" s="51">
        <f>IF($B503="","",IFERROR(INDEX(Lists!$C$4:$C$153,MATCH($B503,Lists!$A$4:$A$153,0)),"Spending"))</f>
        <v/>
      </c>
      <c r="E503" s="50" t="n"/>
      <c r="F503" s="52" t="n"/>
      <c r="G503" s="50" t="n"/>
      <c r="H503" s="50" t="n"/>
      <c r="I503" s="50" t="n"/>
    </row>
    <row r="504" ht="15" customHeight="1" s="36">
      <c r="A504" s="49" t="n"/>
      <c r="B504" s="50" t="n"/>
      <c r="C504" s="51">
        <f>IF($B504="","",IFERROR(INDEX(Lists!$B$4:$B$153,MATCH($B504,Lists!$A$4:$A$153,0)),"Other / Unsorted"))</f>
        <v/>
      </c>
      <c r="D504" s="51">
        <f>IF($B504="","",IFERROR(INDEX(Lists!$C$4:$C$153,MATCH($B504,Lists!$A$4:$A$153,0)),"Spending"))</f>
        <v/>
      </c>
      <c r="E504" s="50" t="n"/>
      <c r="F504" s="52" t="n"/>
      <c r="G504" s="50" t="n"/>
      <c r="H504" s="50" t="n"/>
      <c r="I504" s="50" t="n"/>
    </row>
    <row r="505" ht="15" customHeight="1" s="36">
      <c r="A505" s="49" t="n"/>
      <c r="B505" s="50" t="n"/>
      <c r="C505" s="51">
        <f>IF($B505="","",IFERROR(INDEX(Lists!$B$4:$B$153,MATCH($B505,Lists!$A$4:$A$153,0)),"Other / Unsorted"))</f>
        <v/>
      </c>
      <c r="D505" s="51">
        <f>IF($B505="","",IFERROR(INDEX(Lists!$C$4:$C$153,MATCH($B505,Lists!$A$4:$A$153,0)),"Spending"))</f>
        <v/>
      </c>
      <c r="E505" s="50" t="n"/>
      <c r="F505" s="52" t="n"/>
      <c r="G505" s="50" t="n"/>
      <c r="H505" s="50" t="n"/>
      <c r="I505" s="50" t="n"/>
    </row>
    <row r="506" ht="15" customHeight="1" s="36">
      <c r="A506" s="49" t="n"/>
      <c r="B506" s="50" t="n"/>
      <c r="C506" s="51">
        <f>IF($B506="","",IFERROR(INDEX(Lists!$B$4:$B$153,MATCH($B506,Lists!$A$4:$A$153,0)),"Other / Unsorted"))</f>
        <v/>
      </c>
      <c r="D506" s="51">
        <f>IF($B506="","",IFERROR(INDEX(Lists!$C$4:$C$153,MATCH($B506,Lists!$A$4:$A$153,0)),"Spending"))</f>
        <v/>
      </c>
      <c r="E506" s="50" t="n"/>
      <c r="F506" s="52" t="n"/>
      <c r="G506" s="50" t="n"/>
      <c r="H506" s="50" t="n"/>
      <c r="I506" s="50" t="n"/>
    </row>
    <row r="507" ht="15" customHeight="1" s="36">
      <c r="A507" s="49" t="n"/>
      <c r="B507" s="50" t="n"/>
      <c r="C507" s="51">
        <f>IF($B507="","",IFERROR(INDEX(Lists!$B$4:$B$153,MATCH($B507,Lists!$A$4:$A$153,0)),"Other / Unsorted"))</f>
        <v/>
      </c>
      <c r="D507" s="51">
        <f>IF($B507="","",IFERROR(INDEX(Lists!$C$4:$C$153,MATCH($B507,Lists!$A$4:$A$153,0)),"Spending"))</f>
        <v/>
      </c>
      <c r="E507" s="50" t="n"/>
      <c r="F507" s="52" t="n"/>
      <c r="G507" s="50" t="n"/>
      <c r="H507" s="50" t="n"/>
      <c r="I507" s="50" t="n"/>
    </row>
    <row r="508" ht="15" customHeight="1" s="36">
      <c r="A508" s="49" t="n"/>
      <c r="B508" s="50" t="n"/>
      <c r="C508" s="51">
        <f>IF($B508="","",IFERROR(INDEX(Lists!$B$4:$B$153,MATCH($B508,Lists!$A$4:$A$153,0)),"Other / Unsorted"))</f>
        <v/>
      </c>
      <c r="D508" s="51">
        <f>IF($B508="","",IFERROR(INDEX(Lists!$C$4:$C$153,MATCH($B508,Lists!$A$4:$A$153,0)),"Spending"))</f>
        <v/>
      </c>
      <c r="E508" s="50" t="n"/>
      <c r="F508" s="52" t="n"/>
      <c r="G508" s="50" t="n"/>
      <c r="H508" s="50" t="n"/>
      <c r="I508" s="50" t="n"/>
    </row>
    <row r="509" ht="15" customHeight="1" s="36">
      <c r="A509" s="49" t="n"/>
      <c r="B509" s="50" t="n"/>
      <c r="C509" s="51">
        <f>IF($B509="","",IFERROR(INDEX(Lists!$B$4:$B$153,MATCH($B509,Lists!$A$4:$A$153,0)),"Other / Unsorted"))</f>
        <v/>
      </c>
      <c r="D509" s="51">
        <f>IF($B509="","",IFERROR(INDEX(Lists!$C$4:$C$153,MATCH($B509,Lists!$A$4:$A$153,0)),"Spending"))</f>
        <v/>
      </c>
      <c r="E509" s="50" t="n"/>
      <c r="F509" s="52" t="n"/>
      <c r="G509" s="50" t="n"/>
      <c r="H509" s="50" t="n"/>
      <c r="I509" s="50" t="n"/>
    </row>
    <row r="510" ht="15" customHeight="1" s="36">
      <c r="A510" s="49" t="n"/>
      <c r="B510" s="50" t="n"/>
      <c r="C510" s="51">
        <f>IF($B510="","",IFERROR(INDEX(Lists!$B$4:$B$153,MATCH($B510,Lists!$A$4:$A$153,0)),"Other / Unsorted"))</f>
        <v/>
      </c>
      <c r="D510" s="51">
        <f>IF($B510="","",IFERROR(INDEX(Lists!$C$4:$C$153,MATCH($B510,Lists!$A$4:$A$153,0)),"Spending"))</f>
        <v/>
      </c>
      <c r="E510" s="50" t="n"/>
      <c r="F510" s="52" t="n"/>
      <c r="G510" s="50" t="n"/>
      <c r="H510" s="50" t="n"/>
      <c r="I510" s="50" t="n"/>
    </row>
    <row r="511" ht="15" customHeight="1" s="36">
      <c r="A511" s="49" t="n"/>
      <c r="B511" s="50" t="n"/>
      <c r="C511" s="51">
        <f>IF($B511="","",IFERROR(INDEX(Lists!$B$4:$B$153,MATCH($B511,Lists!$A$4:$A$153,0)),"Other / Unsorted"))</f>
        <v/>
      </c>
      <c r="D511" s="51">
        <f>IF($B511="","",IFERROR(INDEX(Lists!$C$4:$C$153,MATCH($B511,Lists!$A$4:$A$153,0)),"Spending"))</f>
        <v/>
      </c>
      <c r="E511" s="50" t="n"/>
      <c r="F511" s="52" t="n"/>
      <c r="G511" s="50" t="n"/>
      <c r="H511" s="50" t="n"/>
      <c r="I511" s="50" t="n"/>
    </row>
    <row r="512" ht="15" customHeight="1" s="36">
      <c r="A512" s="49" t="n"/>
      <c r="B512" s="50" t="n"/>
      <c r="C512" s="51">
        <f>IF($B512="","",IFERROR(INDEX(Lists!$B$4:$B$153,MATCH($B512,Lists!$A$4:$A$153,0)),"Other / Unsorted"))</f>
        <v/>
      </c>
      <c r="D512" s="51">
        <f>IF($B512="","",IFERROR(INDEX(Lists!$C$4:$C$153,MATCH($B512,Lists!$A$4:$A$153,0)),"Spending"))</f>
        <v/>
      </c>
      <c r="E512" s="50" t="n"/>
      <c r="F512" s="52" t="n"/>
      <c r="G512" s="50" t="n"/>
      <c r="H512" s="50" t="n"/>
      <c r="I512" s="50" t="n"/>
    </row>
    <row r="513" ht="15" customHeight="1" s="36">
      <c r="A513" s="49" t="n"/>
      <c r="B513" s="50" t="n"/>
      <c r="C513" s="51">
        <f>IF($B513="","",IFERROR(INDEX(Lists!$B$4:$B$153,MATCH($B513,Lists!$A$4:$A$153,0)),"Other / Unsorted"))</f>
        <v/>
      </c>
      <c r="D513" s="51">
        <f>IF($B513="","",IFERROR(INDEX(Lists!$C$4:$C$153,MATCH($B513,Lists!$A$4:$A$153,0)),"Spending"))</f>
        <v/>
      </c>
      <c r="E513" s="50" t="n"/>
      <c r="F513" s="52" t="n"/>
      <c r="G513" s="50" t="n"/>
      <c r="H513" s="50" t="n"/>
      <c r="I513" s="50" t="n"/>
    </row>
    <row r="514" ht="15" customHeight="1" s="36">
      <c r="A514" s="49" t="n"/>
      <c r="B514" s="50" t="n"/>
      <c r="C514" s="51">
        <f>IF($B514="","",IFERROR(INDEX(Lists!$B$4:$B$153,MATCH($B514,Lists!$A$4:$A$153,0)),"Other / Unsorted"))</f>
        <v/>
      </c>
      <c r="D514" s="51">
        <f>IF($B514="","",IFERROR(INDEX(Lists!$C$4:$C$153,MATCH($B514,Lists!$A$4:$A$153,0)),"Spending"))</f>
        <v/>
      </c>
      <c r="E514" s="50" t="n"/>
      <c r="F514" s="52" t="n"/>
      <c r="G514" s="50" t="n"/>
      <c r="H514" s="50" t="n"/>
      <c r="I514" s="50" t="n"/>
    </row>
    <row r="515" ht="15" customHeight="1" s="36">
      <c r="A515" s="49" t="n"/>
      <c r="B515" s="50" t="n"/>
      <c r="C515" s="51">
        <f>IF($B515="","",IFERROR(INDEX(Lists!$B$4:$B$153,MATCH($B515,Lists!$A$4:$A$153,0)),"Other / Unsorted"))</f>
        <v/>
      </c>
      <c r="D515" s="51">
        <f>IF($B515="","",IFERROR(INDEX(Lists!$C$4:$C$153,MATCH($B515,Lists!$A$4:$A$153,0)),"Spending"))</f>
        <v/>
      </c>
      <c r="E515" s="50" t="n"/>
      <c r="F515" s="52" t="n"/>
      <c r="G515" s="50" t="n"/>
      <c r="H515" s="50" t="n"/>
      <c r="I515" s="50" t="n"/>
    </row>
    <row r="516" ht="15" customHeight="1" s="36">
      <c r="A516" s="49" t="n"/>
      <c r="B516" s="50" t="n"/>
      <c r="C516" s="51">
        <f>IF($B516="","",IFERROR(INDEX(Lists!$B$4:$B$153,MATCH($B516,Lists!$A$4:$A$153,0)),"Other / Unsorted"))</f>
        <v/>
      </c>
      <c r="D516" s="51">
        <f>IF($B516="","",IFERROR(INDEX(Lists!$C$4:$C$153,MATCH($B516,Lists!$A$4:$A$153,0)),"Spending"))</f>
        <v/>
      </c>
      <c r="E516" s="50" t="n"/>
      <c r="F516" s="52" t="n"/>
      <c r="G516" s="50" t="n"/>
      <c r="H516" s="50" t="n"/>
      <c r="I516" s="50" t="n"/>
    </row>
    <row r="517" ht="15" customHeight="1" s="36">
      <c r="A517" s="49" t="n"/>
      <c r="B517" s="50" t="n"/>
      <c r="C517" s="51">
        <f>IF($B517="","",IFERROR(INDEX(Lists!$B$4:$B$153,MATCH($B517,Lists!$A$4:$A$153,0)),"Other / Unsorted"))</f>
        <v/>
      </c>
      <c r="D517" s="51">
        <f>IF($B517="","",IFERROR(INDEX(Lists!$C$4:$C$153,MATCH($B517,Lists!$A$4:$A$153,0)),"Spending"))</f>
        <v/>
      </c>
      <c r="E517" s="50" t="n"/>
      <c r="F517" s="52" t="n"/>
      <c r="G517" s="50" t="n"/>
      <c r="H517" s="50" t="n"/>
      <c r="I517" s="50" t="n"/>
    </row>
    <row r="518" ht="15" customHeight="1" s="36">
      <c r="A518" s="49" t="n"/>
      <c r="B518" s="50" t="n"/>
      <c r="C518" s="51">
        <f>IF($B518="","",IFERROR(INDEX(Lists!$B$4:$B$153,MATCH($B518,Lists!$A$4:$A$153,0)),"Other / Unsorted"))</f>
        <v/>
      </c>
      <c r="D518" s="51">
        <f>IF($B518="","",IFERROR(INDEX(Lists!$C$4:$C$153,MATCH($B518,Lists!$A$4:$A$153,0)),"Spending"))</f>
        <v/>
      </c>
      <c r="E518" s="50" t="n"/>
      <c r="F518" s="52" t="n"/>
      <c r="G518" s="50" t="n"/>
      <c r="H518" s="50" t="n"/>
      <c r="I518" s="50" t="n"/>
    </row>
    <row r="519" ht="15" customHeight="1" s="36">
      <c r="A519" s="49" t="n"/>
      <c r="B519" s="50" t="n"/>
      <c r="C519" s="51">
        <f>IF($B519="","",IFERROR(INDEX(Lists!$B$4:$B$153,MATCH($B519,Lists!$A$4:$A$153,0)),"Other / Unsorted"))</f>
        <v/>
      </c>
      <c r="D519" s="51">
        <f>IF($B519="","",IFERROR(INDEX(Lists!$C$4:$C$153,MATCH($B519,Lists!$A$4:$A$153,0)),"Spending"))</f>
        <v/>
      </c>
      <c r="E519" s="50" t="n"/>
      <c r="F519" s="52" t="n"/>
      <c r="G519" s="50" t="n"/>
      <c r="H519" s="50" t="n"/>
      <c r="I519" s="50" t="n"/>
    </row>
    <row r="520" ht="15" customHeight="1" s="36">
      <c r="A520" s="49" t="n"/>
      <c r="B520" s="50" t="n"/>
      <c r="C520" s="51">
        <f>IF($B520="","",IFERROR(INDEX(Lists!$B$4:$B$153,MATCH($B520,Lists!$A$4:$A$153,0)),"Other / Unsorted"))</f>
        <v/>
      </c>
      <c r="D520" s="51">
        <f>IF($B520="","",IFERROR(INDEX(Lists!$C$4:$C$153,MATCH($B520,Lists!$A$4:$A$153,0)),"Spending"))</f>
        <v/>
      </c>
      <c r="E520" s="50" t="n"/>
      <c r="F520" s="52" t="n"/>
      <c r="G520" s="50" t="n"/>
      <c r="H520" s="50" t="n"/>
      <c r="I520" s="50" t="n"/>
    </row>
    <row r="521" ht="15" customHeight="1" s="36">
      <c r="A521" s="49" t="n"/>
      <c r="B521" s="50" t="n"/>
      <c r="C521" s="51">
        <f>IF($B521="","",IFERROR(INDEX(Lists!$B$4:$B$153,MATCH($B521,Lists!$A$4:$A$153,0)),"Other / Unsorted"))</f>
        <v/>
      </c>
      <c r="D521" s="51">
        <f>IF($B521="","",IFERROR(INDEX(Lists!$C$4:$C$153,MATCH($B521,Lists!$A$4:$A$153,0)),"Spending"))</f>
        <v/>
      </c>
      <c r="E521" s="50" t="n"/>
      <c r="F521" s="52" t="n"/>
      <c r="G521" s="50" t="n"/>
      <c r="H521" s="50" t="n"/>
      <c r="I521" s="50" t="n"/>
    </row>
    <row r="522" ht="15" customHeight="1" s="36">
      <c r="A522" s="49" t="n"/>
      <c r="B522" s="50" t="n"/>
      <c r="C522" s="51">
        <f>IF($B522="","",IFERROR(INDEX(Lists!$B$4:$B$153,MATCH($B522,Lists!$A$4:$A$153,0)),"Other / Unsorted"))</f>
        <v/>
      </c>
      <c r="D522" s="51">
        <f>IF($B522="","",IFERROR(INDEX(Lists!$C$4:$C$153,MATCH($B522,Lists!$A$4:$A$153,0)),"Spending"))</f>
        <v/>
      </c>
      <c r="E522" s="50" t="n"/>
      <c r="F522" s="52" t="n"/>
      <c r="G522" s="50" t="n"/>
      <c r="H522" s="50" t="n"/>
      <c r="I522" s="50" t="n"/>
    </row>
    <row r="523" ht="15" customHeight="1" s="36">
      <c r="A523" s="49" t="n"/>
      <c r="B523" s="50" t="n"/>
      <c r="C523" s="51">
        <f>IF($B523="","",IFERROR(INDEX(Lists!$B$4:$B$153,MATCH($B523,Lists!$A$4:$A$153,0)),"Other / Unsorted"))</f>
        <v/>
      </c>
      <c r="D523" s="51">
        <f>IF($B523="","",IFERROR(INDEX(Lists!$C$4:$C$153,MATCH($B523,Lists!$A$4:$A$153,0)),"Spending"))</f>
        <v/>
      </c>
      <c r="E523" s="50" t="n"/>
      <c r="F523" s="52" t="n"/>
      <c r="G523" s="50" t="n"/>
      <c r="H523" s="50" t="n"/>
      <c r="I523" s="50" t="n"/>
    </row>
    <row r="524" ht="15" customHeight="1" s="36">
      <c r="A524" s="49" t="n"/>
      <c r="B524" s="50" t="n"/>
      <c r="C524" s="51">
        <f>IF($B524="","",IFERROR(INDEX(Lists!$B$4:$B$153,MATCH($B524,Lists!$A$4:$A$153,0)),"Other / Unsorted"))</f>
        <v/>
      </c>
      <c r="D524" s="51">
        <f>IF($B524="","",IFERROR(INDEX(Lists!$C$4:$C$153,MATCH($B524,Lists!$A$4:$A$153,0)),"Spending"))</f>
        <v/>
      </c>
      <c r="E524" s="50" t="n"/>
      <c r="F524" s="52" t="n"/>
      <c r="G524" s="50" t="n"/>
      <c r="H524" s="50" t="n"/>
      <c r="I524" s="50" t="n"/>
    </row>
    <row r="525" ht="15" customHeight="1" s="36">
      <c r="A525" s="49" t="n"/>
      <c r="B525" s="50" t="n"/>
      <c r="C525" s="51">
        <f>IF($B525="","",IFERROR(INDEX(Lists!$B$4:$B$153,MATCH($B525,Lists!$A$4:$A$153,0)),"Other / Unsorted"))</f>
        <v/>
      </c>
      <c r="D525" s="51">
        <f>IF($B525="","",IFERROR(INDEX(Lists!$C$4:$C$153,MATCH($B525,Lists!$A$4:$A$153,0)),"Spending"))</f>
        <v/>
      </c>
      <c r="E525" s="50" t="n"/>
      <c r="F525" s="52" t="n"/>
      <c r="G525" s="50" t="n"/>
      <c r="H525" s="50" t="n"/>
      <c r="I525" s="50" t="n"/>
    </row>
    <row r="526" ht="15" customHeight="1" s="36">
      <c r="A526" s="49" t="n"/>
      <c r="B526" s="50" t="n"/>
      <c r="C526" s="51">
        <f>IF($B526="","",IFERROR(INDEX(Lists!$B$4:$B$153,MATCH($B526,Lists!$A$4:$A$153,0)),"Other / Unsorted"))</f>
        <v/>
      </c>
      <c r="D526" s="51">
        <f>IF($B526="","",IFERROR(INDEX(Lists!$C$4:$C$153,MATCH($B526,Lists!$A$4:$A$153,0)),"Spending"))</f>
        <v/>
      </c>
      <c r="E526" s="50" t="n"/>
      <c r="F526" s="52" t="n"/>
      <c r="G526" s="50" t="n"/>
      <c r="H526" s="50" t="n"/>
      <c r="I526" s="50" t="n"/>
    </row>
    <row r="527" ht="15" customHeight="1" s="36">
      <c r="A527" s="49" t="n"/>
      <c r="B527" s="50" t="n"/>
      <c r="C527" s="51">
        <f>IF($B527="","",IFERROR(INDEX(Lists!$B$4:$B$153,MATCH($B527,Lists!$A$4:$A$153,0)),"Other / Unsorted"))</f>
        <v/>
      </c>
      <c r="D527" s="51">
        <f>IF($B527="","",IFERROR(INDEX(Lists!$C$4:$C$153,MATCH($B527,Lists!$A$4:$A$153,0)),"Spending"))</f>
        <v/>
      </c>
      <c r="E527" s="50" t="n"/>
      <c r="F527" s="52" t="n"/>
      <c r="G527" s="50" t="n"/>
      <c r="H527" s="50" t="n"/>
      <c r="I527" s="50" t="n"/>
    </row>
    <row r="528" ht="15" customHeight="1" s="36">
      <c r="A528" s="49" t="n"/>
      <c r="B528" s="50" t="n"/>
      <c r="C528" s="51">
        <f>IF($B528="","",IFERROR(INDEX(Lists!$B$4:$B$153,MATCH($B528,Lists!$A$4:$A$153,0)),"Other / Unsorted"))</f>
        <v/>
      </c>
      <c r="D528" s="51">
        <f>IF($B528="","",IFERROR(INDEX(Lists!$C$4:$C$153,MATCH($B528,Lists!$A$4:$A$153,0)),"Spending"))</f>
        <v/>
      </c>
      <c r="E528" s="50" t="n"/>
      <c r="F528" s="52" t="n"/>
      <c r="G528" s="50" t="n"/>
      <c r="H528" s="50" t="n"/>
      <c r="I528" s="50" t="n"/>
    </row>
    <row r="529" ht="15" customHeight="1" s="36">
      <c r="A529" s="49" t="n"/>
      <c r="B529" s="50" t="n"/>
      <c r="C529" s="51">
        <f>IF($B529="","",IFERROR(INDEX(Lists!$B$4:$B$153,MATCH($B529,Lists!$A$4:$A$153,0)),"Other / Unsorted"))</f>
        <v/>
      </c>
      <c r="D529" s="51">
        <f>IF($B529="","",IFERROR(INDEX(Lists!$C$4:$C$153,MATCH($B529,Lists!$A$4:$A$153,0)),"Spending"))</f>
        <v/>
      </c>
      <c r="E529" s="50" t="n"/>
      <c r="F529" s="52" t="n"/>
      <c r="G529" s="50" t="n"/>
      <c r="H529" s="50" t="n"/>
      <c r="I529" s="50" t="n"/>
    </row>
    <row r="530" ht="15" customHeight="1" s="36">
      <c r="A530" s="49" t="n"/>
      <c r="B530" s="50" t="n"/>
      <c r="C530" s="51">
        <f>IF($B530="","",IFERROR(INDEX(Lists!$B$4:$B$153,MATCH($B530,Lists!$A$4:$A$153,0)),"Other / Unsorted"))</f>
        <v/>
      </c>
      <c r="D530" s="51">
        <f>IF($B530="","",IFERROR(INDEX(Lists!$C$4:$C$153,MATCH($B530,Lists!$A$4:$A$153,0)),"Spending"))</f>
        <v/>
      </c>
      <c r="E530" s="50" t="n"/>
      <c r="F530" s="52" t="n"/>
      <c r="G530" s="50" t="n"/>
      <c r="H530" s="50" t="n"/>
      <c r="I530" s="50" t="n"/>
    </row>
    <row r="531" ht="15" customHeight="1" s="36">
      <c r="A531" s="49" t="n"/>
      <c r="B531" s="50" t="n"/>
      <c r="C531" s="51">
        <f>IF($B531="","",IFERROR(INDEX(Lists!$B$4:$B$153,MATCH($B531,Lists!$A$4:$A$153,0)),"Other / Unsorted"))</f>
        <v/>
      </c>
      <c r="D531" s="51">
        <f>IF($B531="","",IFERROR(INDEX(Lists!$C$4:$C$153,MATCH($B531,Lists!$A$4:$A$153,0)),"Spending"))</f>
        <v/>
      </c>
      <c r="E531" s="50" t="n"/>
      <c r="F531" s="52" t="n"/>
      <c r="G531" s="50" t="n"/>
      <c r="H531" s="50" t="n"/>
      <c r="I531" s="50" t="n"/>
    </row>
    <row r="532" ht="15" customHeight="1" s="36">
      <c r="A532" s="49" t="n"/>
      <c r="B532" s="50" t="n"/>
      <c r="C532" s="51">
        <f>IF($B532="","",IFERROR(INDEX(Lists!$B$4:$B$153,MATCH($B532,Lists!$A$4:$A$153,0)),"Other / Unsorted"))</f>
        <v/>
      </c>
      <c r="D532" s="51">
        <f>IF($B532="","",IFERROR(INDEX(Lists!$C$4:$C$153,MATCH($B532,Lists!$A$4:$A$153,0)),"Spending"))</f>
        <v/>
      </c>
      <c r="E532" s="50" t="n"/>
      <c r="F532" s="52" t="n"/>
      <c r="G532" s="50" t="n"/>
      <c r="H532" s="50" t="n"/>
      <c r="I532" s="50" t="n"/>
    </row>
    <row r="533" ht="15" customHeight="1" s="36">
      <c r="A533" s="49" t="n"/>
      <c r="B533" s="50" t="n"/>
      <c r="C533" s="51">
        <f>IF($B533="","",IFERROR(INDEX(Lists!$B$4:$B$153,MATCH($B533,Lists!$A$4:$A$153,0)),"Other / Unsorted"))</f>
        <v/>
      </c>
      <c r="D533" s="51">
        <f>IF($B533="","",IFERROR(INDEX(Lists!$C$4:$C$153,MATCH($B533,Lists!$A$4:$A$153,0)),"Spending"))</f>
        <v/>
      </c>
      <c r="E533" s="50" t="n"/>
      <c r="F533" s="52" t="n"/>
      <c r="G533" s="50" t="n"/>
      <c r="H533" s="50" t="n"/>
      <c r="I533" s="50" t="n"/>
    </row>
    <row r="534" ht="15" customHeight="1" s="36">
      <c r="A534" s="49" t="n"/>
      <c r="B534" s="50" t="n"/>
      <c r="C534" s="51">
        <f>IF($B534="","",IFERROR(INDEX(Lists!$B$4:$B$153,MATCH($B534,Lists!$A$4:$A$153,0)),"Other / Unsorted"))</f>
        <v/>
      </c>
      <c r="D534" s="51">
        <f>IF($B534="","",IFERROR(INDEX(Lists!$C$4:$C$153,MATCH($B534,Lists!$A$4:$A$153,0)),"Spending"))</f>
        <v/>
      </c>
      <c r="E534" s="50" t="n"/>
      <c r="F534" s="52" t="n"/>
      <c r="G534" s="50" t="n"/>
      <c r="H534" s="50" t="n"/>
      <c r="I534" s="50" t="n"/>
    </row>
    <row r="535" ht="15" customHeight="1" s="36">
      <c r="A535" s="49" t="n"/>
      <c r="B535" s="50" t="n"/>
      <c r="C535" s="51">
        <f>IF($B535="","",IFERROR(INDEX(Lists!$B$4:$B$153,MATCH($B535,Lists!$A$4:$A$153,0)),"Other / Unsorted"))</f>
        <v/>
      </c>
      <c r="D535" s="51">
        <f>IF($B535="","",IFERROR(INDEX(Lists!$C$4:$C$153,MATCH($B535,Lists!$A$4:$A$153,0)),"Spending"))</f>
        <v/>
      </c>
      <c r="E535" s="50" t="n"/>
      <c r="F535" s="52" t="n"/>
      <c r="G535" s="50" t="n"/>
      <c r="H535" s="50" t="n"/>
      <c r="I535" s="50" t="n"/>
    </row>
    <row r="536" ht="15" customHeight="1" s="36">
      <c r="A536" s="49" t="n"/>
      <c r="B536" s="50" t="n"/>
      <c r="C536" s="51">
        <f>IF($B536="","",IFERROR(INDEX(Lists!$B$4:$B$153,MATCH($B536,Lists!$A$4:$A$153,0)),"Other / Unsorted"))</f>
        <v/>
      </c>
      <c r="D536" s="51">
        <f>IF($B536="","",IFERROR(INDEX(Lists!$C$4:$C$153,MATCH($B536,Lists!$A$4:$A$153,0)),"Spending"))</f>
        <v/>
      </c>
      <c r="E536" s="50" t="n"/>
      <c r="F536" s="52" t="n"/>
      <c r="G536" s="50" t="n"/>
      <c r="H536" s="50" t="n"/>
      <c r="I536" s="50" t="n"/>
    </row>
    <row r="537" ht="15" customHeight="1" s="36">
      <c r="A537" s="49" t="n"/>
      <c r="B537" s="50" t="n"/>
      <c r="C537" s="51">
        <f>IF($B537="","",IFERROR(INDEX(Lists!$B$4:$B$153,MATCH($B537,Lists!$A$4:$A$153,0)),"Other / Unsorted"))</f>
        <v/>
      </c>
      <c r="D537" s="51">
        <f>IF($B537="","",IFERROR(INDEX(Lists!$C$4:$C$153,MATCH($B537,Lists!$A$4:$A$153,0)),"Spending"))</f>
        <v/>
      </c>
      <c r="E537" s="50" t="n"/>
      <c r="F537" s="52" t="n"/>
      <c r="G537" s="50" t="n"/>
      <c r="H537" s="50" t="n"/>
      <c r="I537" s="50" t="n"/>
    </row>
    <row r="538" ht="15" customHeight="1" s="36">
      <c r="A538" s="49" t="n"/>
      <c r="B538" s="50" t="n"/>
      <c r="C538" s="51">
        <f>IF($B538="","",IFERROR(INDEX(Lists!$B$4:$B$153,MATCH($B538,Lists!$A$4:$A$153,0)),"Other / Unsorted"))</f>
        <v/>
      </c>
      <c r="D538" s="51">
        <f>IF($B538="","",IFERROR(INDEX(Lists!$C$4:$C$153,MATCH($B538,Lists!$A$4:$A$153,0)),"Spending"))</f>
        <v/>
      </c>
      <c r="E538" s="50" t="n"/>
      <c r="F538" s="52" t="n"/>
      <c r="G538" s="50" t="n"/>
      <c r="H538" s="50" t="n"/>
      <c r="I538" s="50" t="n"/>
    </row>
    <row r="539" ht="15" customHeight="1" s="36">
      <c r="A539" s="49" t="n"/>
      <c r="B539" s="50" t="n"/>
      <c r="C539" s="51">
        <f>IF($B539="","",IFERROR(INDEX(Lists!$B$4:$B$153,MATCH($B539,Lists!$A$4:$A$153,0)),"Other / Unsorted"))</f>
        <v/>
      </c>
      <c r="D539" s="51">
        <f>IF($B539="","",IFERROR(INDEX(Lists!$C$4:$C$153,MATCH($B539,Lists!$A$4:$A$153,0)),"Spending"))</f>
        <v/>
      </c>
      <c r="E539" s="50" t="n"/>
      <c r="F539" s="52" t="n"/>
      <c r="G539" s="50" t="n"/>
      <c r="H539" s="50" t="n"/>
      <c r="I539" s="50" t="n"/>
    </row>
    <row r="540" ht="15" customHeight="1" s="36">
      <c r="A540" s="49" t="n"/>
      <c r="B540" s="50" t="n"/>
      <c r="C540" s="51">
        <f>IF($B540="","",IFERROR(INDEX(Lists!$B$4:$B$153,MATCH($B540,Lists!$A$4:$A$153,0)),"Other / Unsorted"))</f>
        <v/>
      </c>
      <c r="D540" s="51">
        <f>IF($B540="","",IFERROR(INDEX(Lists!$C$4:$C$153,MATCH($B540,Lists!$A$4:$A$153,0)),"Spending"))</f>
        <v/>
      </c>
      <c r="E540" s="50" t="n"/>
      <c r="F540" s="52" t="n"/>
      <c r="G540" s="50" t="n"/>
      <c r="H540" s="50" t="n"/>
      <c r="I540" s="50" t="n"/>
    </row>
    <row r="541" ht="15" customHeight="1" s="36">
      <c r="A541" s="49" t="n"/>
      <c r="B541" s="50" t="n"/>
      <c r="C541" s="51">
        <f>IF($B541="","",IFERROR(INDEX(Lists!$B$4:$B$153,MATCH($B541,Lists!$A$4:$A$153,0)),"Other / Unsorted"))</f>
        <v/>
      </c>
      <c r="D541" s="51">
        <f>IF($B541="","",IFERROR(INDEX(Lists!$C$4:$C$153,MATCH($B541,Lists!$A$4:$A$153,0)),"Spending"))</f>
        <v/>
      </c>
      <c r="E541" s="50" t="n"/>
      <c r="F541" s="52" t="n"/>
      <c r="G541" s="50" t="n"/>
      <c r="H541" s="50" t="n"/>
      <c r="I541" s="50" t="n"/>
    </row>
    <row r="542" ht="15" customHeight="1" s="36">
      <c r="A542" s="49" t="n"/>
      <c r="B542" s="50" t="n"/>
      <c r="C542" s="51">
        <f>IF($B542="","",IFERROR(INDEX(Lists!$B$4:$B$153,MATCH($B542,Lists!$A$4:$A$153,0)),"Other / Unsorted"))</f>
        <v/>
      </c>
      <c r="D542" s="51">
        <f>IF($B542="","",IFERROR(INDEX(Lists!$C$4:$C$153,MATCH($B542,Lists!$A$4:$A$153,0)),"Spending"))</f>
        <v/>
      </c>
      <c r="E542" s="50" t="n"/>
      <c r="F542" s="52" t="n"/>
      <c r="G542" s="50" t="n"/>
      <c r="H542" s="50" t="n"/>
      <c r="I542" s="50" t="n"/>
    </row>
    <row r="543" ht="15" customHeight="1" s="36">
      <c r="A543" s="49" t="n"/>
      <c r="B543" s="50" t="n"/>
      <c r="C543" s="51">
        <f>IF($B543="","",IFERROR(INDEX(Lists!$B$4:$B$153,MATCH($B543,Lists!$A$4:$A$153,0)),"Other / Unsorted"))</f>
        <v/>
      </c>
      <c r="D543" s="51">
        <f>IF($B543="","",IFERROR(INDEX(Lists!$C$4:$C$153,MATCH($B543,Lists!$A$4:$A$153,0)),"Spending"))</f>
        <v/>
      </c>
      <c r="E543" s="50" t="n"/>
      <c r="F543" s="52" t="n"/>
      <c r="G543" s="50" t="n"/>
      <c r="H543" s="50" t="n"/>
      <c r="I543" s="50" t="n"/>
    </row>
    <row r="544" ht="15" customHeight="1" s="36">
      <c r="A544" s="49" t="n"/>
      <c r="B544" s="50" t="n"/>
      <c r="C544" s="51">
        <f>IF($B544="","",IFERROR(INDEX(Lists!$B$4:$B$153,MATCH($B544,Lists!$A$4:$A$153,0)),"Other / Unsorted"))</f>
        <v/>
      </c>
      <c r="D544" s="51">
        <f>IF($B544="","",IFERROR(INDEX(Lists!$C$4:$C$153,MATCH($B544,Lists!$A$4:$A$153,0)),"Spending"))</f>
        <v/>
      </c>
      <c r="E544" s="50" t="n"/>
      <c r="F544" s="52" t="n"/>
      <c r="G544" s="50" t="n"/>
      <c r="H544" s="50" t="n"/>
      <c r="I544" s="50" t="n"/>
    </row>
    <row r="545" ht="15" customHeight="1" s="36">
      <c r="A545" s="49" t="n"/>
      <c r="B545" s="50" t="n"/>
      <c r="C545" s="51">
        <f>IF($B545="","",IFERROR(INDEX(Lists!$B$4:$B$153,MATCH($B545,Lists!$A$4:$A$153,0)),"Other / Unsorted"))</f>
        <v/>
      </c>
      <c r="D545" s="51">
        <f>IF($B545="","",IFERROR(INDEX(Lists!$C$4:$C$153,MATCH($B545,Lists!$A$4:$A$153,0)),"Spending"))</f>
        <v/>
      </c>
      <c r="E545" s="50" t="n"/>
      <c r="F545" s="52" t="n"/>
      <c r="G545" s="50" t="n"/>
      <c r="H545" s="50" t="n"/>
      <c r="I545" s="50" t="n"/>
    </row>
    <row r="546" ht="15" customHeight="1" s="36">
      <c r="A546" s="49" t="n"/>
      <c r="B546" s="50" t="n"/>
      <c r="C546" s="51">
        <f>IF($B546="","",IFERROR(INDEX(Lists!$B$4:$B$153,MATCH($B546,Lists!$A$4:$A$153,0)),"Other / Unsorted"))</f>
        <v/>
      </c>
      <c r="D546" s="51">
        <f>IF($B546="","",IFERROR(INDEX(Lists!$C$4:$C$153,MATCH($B546,Lists!$A$4:$A$153,0)),"Spending"))</f>
        <v/>
      </c>
      <c r="E546" s="50" t="n"/>
      <c r="F546" s="52" t="n"/>
      <c r="G546" s="50" t="n"/>
      <c r="H546" s="50" t="n"/>
      <c r="I546" s="50" t="n"/>
    </row>
    <row r="547" ht="15" customHeight="1" s="36">
      <c r="A547" s="49" t="n"/>
      <c r="B547" s="50" t="n"/>
      <c r="C547" s="51">
        <f>IF($B547="","",IFERROR(INDEX(Lists!$B$4:$B$153,MATCH($B547,Lists!$A$4:$A$153,0)),"Other / Unsorted"))</f>
        <v/>
      </c>
      <c r="D547" s="51">
        <f>IF($B547="","",IFERROR(INDEX(Lists!$C$4:$C$153,MATCH($B547,Lists!$A$4:$A$153,0)),"Spending"))</f>
        <v/>
      </c>
      <c r="E547" s="50" t="n"/>
      <c r="F547" s="52" t="n"/>
      <c r="G547" s="50" t="n"/>
      <c r="H547" s="50" t="n"/>
      <c r="I547" s="50" t="n"/>
    </row>
    <row r="548" ht="15" customHeight="1" s="36">
      <c r="A548" s="49" t="n"/>
      <c r="B548" s="50" t="n"/>
      <c r="C548" s="51">
        <f>IF($B548="","",IFERROR(INDEX(Lists!$B$4:$B$153,MATCH($B548,Lists!$A$4:$A$153,0)),"Other / Unsorted"))</f>
        <v/>
      </c>
      <c r="D548" s="51">
        <f>IF($B548="","",IFERROR(INDEX(Lists!$C$4:$C$153,MATCH($B548,Lists!$A$4:$A$153,0)),"Spending"))</f>
        <v/>
      </c>
      <c r="E548" s="50" t="n"/>
      <c r="F548" s="52" t="n"/>
      <c r="G548" s="50" t="n"/>
      <c r="H548" s="50" t="n"/>
      <c r="I548" s="50" t="n"/>
    </row>
    <row r="549" ht="15" customHeight="1" s="36">
      <c r="A549" s="49" t="n"/>
      <c r="B549" s="50" t="n"/>
      <c r="C549" s="51">
        <f>IF($B549="","",IFERROR(INDEX(Lists!$B$4:$B$153,MATCH($B549,Lists!$A$4:$A$153,0)),"Other / Unsorted"))</f>
        <v/>
      </c>
      <c r="D549" s="51">
        <f>IF($B549="","",IFERROR(INDEX(Lists!$C$4:$C$153,MATCH($B549,Lists!$A$4:$A$153,0)),"Spending"))</f>
        <v/>
      </c>
      <c r="E549" s="50" t="n"/>
      <c r="F549" s="52" t="n"/>
      <c r="G549" s="50" t="n"/>
      <c r="H549" s="50" t="n"/>
      <c r="I549" s="50" t="n"/>
    </row>
    <row r="550" ht="15" customHeight="1" s="36">
      <c r="A550" s="49" t="n"/>
      <c r="B550" s="50" t="n"/>
      <c r="C550" s="51">
        <f>IF($B550="","",IFERROR(INDEX(Lists!$B$4:$B$153,MATCH($B550,Lists!$A$4:$A$153,0)),"Other / Unsorted"))</f>
        <v/>
      </c>
      <c r="D550" s="51">
        <f>IF($B550="","",IFERROR(INDEX(Lists!$C$4:$C$153,MATCH($B550,Lists!$A$4:$A$153,0)),"Spending"))</f>
        <v/>
      </c>
      <c r="E550" s="50" t="n"/>
      <c r="F550" s="52" t="n"/>
      <c r="G550" s="50" t="n"/>
      <c r="H550" s="50" t="n"/>
      <c r="I550" s="50" t="n"/>
    </row>
    <row r="551" ht="15" customHeight="1" s="36">
      <c r="A551" s="49" t="n"/>
      <c r="B551" s="50" t="n"/>
      <c r="C551" s="51">
        <f>IF($B551="","",IFERROR(INDEX(Lists!$B$4:$B$153,MATCH($B551,Lists!$A$4:$A$153,0)),"Other / Unsorted"))</f>
        <v/>
      </c>
      <c r="D551" s="51">
        <f>IF($B551="","",IFERROR(INDEX(Lists!$C$4:$C$153,MATCH($B551,Lists!$A$4:$A$153,0)),"Spending"))</f>
        <v/>
      </c>
      <c r="E551" s="50" t="n"/>
      <c r="F551" s="52" t="n"/>
      <c r="G551" s="50" t="n"/>
      <c r="H551" s="50" t="n"/>
      <c r="I551" s="50" t="n"/>
    </row>
    <row r="552" ht="15" customHeight="1" s="36">
      <c r="A552" s="49" t="n"/>
      <c r="B552" s="50" t="n"/>
      <c r="C552" s="51">
        <f>IF($B552="","",IFERROR(INDEX(Lists!$B$4:$B$153,MATCH($B552,Lists!$A$4:$A$153,0)),"Other / Unsorted"))</f>
        <v/>
      </c>
      <c r="D552" s="51">
        <f>IF($B552="","",IFERROR(INDEX(Lists!$C$4:$C$153,MATCH($B552,Lists!$A$4:$A$153,0)),"Spending"))</f>
        <v/>
      </c>
      <c r="E552" s="50" t="n"/>
      <c r="F552" s="52" t="n"/>
      <c r="G552" s="50" t="n"/>
      <c r="H552" s="50" t="n"/>
      <c r="I552" s="50" t="n"/>
    </row>
    <row r="553" ht="15" customHeight="1" s="36">
      <c r="A553" s="49" t="n"/>
      <c r="B553" s="50" t="n"/>
      <c r="C553" s="51">
        <f>IF($B553="","",IFERROR(INDEX(Lists!$B$4:$B$153,MATCH($B553,Lists!$A$4:$A$153,0)),"Other / Unsorted"))</f>
        <v/>
      </c>
      <c r="D553" s="51">
        <f>IF($B553="","",IFERROR(INDEX(Lists!$C$4:$C$153,MATCH($B553,Lists!$A$4:$A$153,0)),"Spending"))</f>
        <v/>
      </c>
      <c r="E553" s="50" t="n"/>
      <c r="F553" s="52" t="n"/>
      <c r="G553" s="50" t="n"/>
      <c r="H553" s="50" t="n"/>
      <c r="I553" s="50" t="n"/>
    </row>
    <row r="554" ht="15" customHeight="1" s="36">
      <c r="A554" s="49" t="n"/>
      <c r="B554" s="50" t="n"/>
      <c r="C554" s="51">
        <f>IF($B554="","",IFERROR(INDEX(Lists!$B$4:$B$153,MATCH($B554,Lists!$A$4:$A$153,0)),"Other / Unsorted"))</f>
        <v/>
      </c>
      <c r="D554" s="51">
        <f>IF($B554="","",IFERROR(INDEX(Lists!$C$4:$C$153,MATCH($B554,Lists!$A$4:$A$153,0)),"Spending"))</f>
        <v/>
      </c>
      <c r="E554" s="50" t="n"/>
      <c r="F554" s="52" t="n"/>
      <c r="G554" s="50" t="n"/>
      <c r="H554" s="50" t="n"/>
      <c r="I554" s="50" t="n"/>
    </row>
    <row r="555" ht="15" customHeight="1" s="36">
      <c r="A555" s="49" t="n"/>
      <c r="B555" s="50" t="n"/>
      <c r="C555" s="51">
        <f>IF($B555="","",IFERROR(INDEX(Lists!$B$4:$B$153,MATCH($B555,Lists!$A$4:$A$153,0)),"Other / Unsorted"))</f>
        <v/>
      </c>
      <c r="D555" s="51">
        <f>IF($B555="","",IFERROR(INDEX(Lists!$C$4:$C$153,MATCH($B555,Lists!$A$4:$A$153,0)),"Spending"))</f>
        <v/>
      </c>
      <c r="E555" s="50" t="n"/>
      <c r="F555" s="52" t="n"/>
      <c r="G555" s="50" t="n"/>
      <c r="H555" s="50" t="n"/>
      <c r="I555" s="50" t="n"/>
    </row>
    <row r="556" ht="15" customHeight="1" s="36">
      <c r="A556" s="49" t="n"/>
      <c r="B556" s="50" t="n"/>
      <c r="C556" s="51">
        <f>IF($B556="","",IFERROR(INDEX(Lists!$B$4:$B$153,MATCH($B556,Lists!$A$4:$A$153,0)),"Other / Unsorted"))</f>
        <v/>
      </c>
      <c r="D556" s="51">
        <f>IF($B556="","",IFERROR(INDEX(Lists!$C$4:$C$153,MATCH($B556,Lists!$A$4:$A$153,0)),"Spending"))</f>
        <v/>
      </c>
      <c r="E556" s="50" t="n"/>
      <c r="F556" s="52" t="n"/>
      <c r="G556" s="50" t="n"/>
      <c r="H556" s="50" t="n"/>
      <c r="I556" s="50" t="n"/>
    </row>
    <row r="557" ht="15" customHeight="1" s="36">
      <c r="A557" s="49" t="n"/>
      <c r="B557" s="50" t="n"/>
      <c r="C557" s="51">
        <f>IF($B557="","",IFERROR(INDEX(Lists!$B$4:$B$153,MATCH($B557,Lists!$A$4:$A$153,0)),"Other / Unsorted"))</f>
        <v/>
      </c>
      <c r="D557" s="51">
        <f>IF($B557="","",IFERROR(INDEX(Lists!$C$4:$C$153,MATCH($B557,Lists!$A$4:$A$153,0)),"Spending"))</f>
        <v/>
      </c>
      <c r="E557" s="50" t="n"/>
      <c r="F557" s="52" t="n"/>
      <c r="G557" s="50" t="n"/>
      <c r="H557" s="50" t="n"/>
      <c r="I557" s="50" t="n"/>
    </row>
    <row r="558" ht="15" customHeight="1" s="36">
      <c r="A558" s="49" t="n"/>
      <c r="B558" s="50" t="n"/>
      <c r="C558" s="51">
        <f>IF($B558="","",IFERROR(INDEX(Lists!$B$4:$B$153,MATCH($B558,Lists!$A$4:$A$153,0)),"Other / Unsorted"))</f>
        <v/>
      </c>
      <c r="D558" s="51">
        <f>IF($B558="","",IFERROR(INDEX(Lists!$C$4:$C$153,MATCH($B558,Lists!$A$4:$A$153,0)),"Spending"))</f>
        <v/>
      </c>
      <c r="E558" s="50" t="n"/>
      <c r="F558" s="52" t="n"/>
      <c r="G558" s="50" t="n"/>
      <c r="H558" s="50" t="n"/>
      <c r="I558" s="50" t="n"/>
    </row>
    <row r="559" ht="15" customHeight="1" s="36">
      <c r="A559" s="49" t="n"/>
      <c r="B559" s="50" t="n"/>
      <c r="C559" s="51">
        <f>IF($B559="","",IFERROR(INDEX(Lists!$B$4:$B$153,MATCH($B559,Lists!$A$4:$A$153,0)),"Other / Unsorted"))</f>
        <v/>
      </c>
      <c r="D559" s="51">
        <f>IF($B559="","",IFERROR(INDEX(Lists!$C$4:$C$153,MATCH($B559,Lists!$A$4:$A$153,0)),"Spending"))</f>
        <v/>
      </c>
      <c r="E559" s="50" t="n"/>
      <c r="F559" s="52" t="n"/>
      <c r="G559" s="50" t="n"/>
      <c r="H559" s="50" t="n"/>
      <c r="I559" s="50" t="n"/>
    </row>
    <row r="560" ht="15" customHeight="1" s="36">
      <c r="A560" s="49" t="n"/>
      <c r="B560" s="50" t="n"/>
      <c r="C560" s="51">
        <f>IF($B560="","",IFERROR(INDEX(Lists!$B$4:$B$153,MATCH($B560,Lists!$A$4:$A$153,0)),"Other / Unsorted"))</f>
        <v/>
      </c>
      <c r="D560" s="51">
        <f>IF($B560="","",IFERROR(INDEX(Lists!$C$4:$C$153,MATCH($B560,Lists!$A$4:$A$153,0)),"Spending"))</f>
        <v/>
      </c>
      <c r="E560" s="50" t="n"/>
      <c r="F560" s="52" t="n"/>
      <c r="G560" s="50" t="n"/>
      <c r="H560" s="50" t="n"/>
      <c r="I560" s="50" t="n"/>
    </row>
    <row r="561" ht="15" customHeight="1" s="36">
      <c r="A561" s="49" t="n"/>
      <c r="B561" s="50" t="n"/>
      <c r="C561" s="51">
        <f>IF($B561="","",IFERROR(INDEX(Lists!$B$4:$B$153,MATCH($B561,Lists!$A$4:$A$153,0)),"Other / Unsorted"))</f>
        <v/>
      </c>
      <c r="D561" s="51">
        <f>IF($B561="","",IFERROR(INDEX(Lists!$C$4:$C$153,MATCH($B561,Lists!$A$4:$A$153,0)),"Spending"))</f>
        <v/>
      </c>
      <c r="E561" s="50" t="n"/>
      <c r="F561" s="52" t="n"/>
      <c r="G561" s="50" t="n"/>
      <c r="H561" s="50" t="n"/>
      <c r="I561" s="50" t="n"/>
    </row>
    <row r="562" ht="15" customHeight="1" s="36">
      <c r="A562" s="49" t="n"/>
      <c r="B562" s="50" t="n"/>
      <c r="C562" s="51">
        <f>IF($B562="","",IFERROR(INDEX(Lists!$B$4:$B$153,MATCH($B562,Lists!$A$4:$A$153,0)),"Other / Unsorted"))</f>
        <v/>
      </c>
      <c r="D562" s="51">
        <f>IF($B562="","",IFERROR(INDEX(Lists!$C$4:$C$153,MATCH($B562,Lists!$A$4:$A$153,0)),"Spending"))</f>
        <v/>
      </c>
      <c r="E562" s="50" t="n"/>
      <c r="F562" s="52" t="n"/>
      <c r="G562" s="50" t="n"/>
      <c r="H562" s="50" t="n"/>
      <c r="I562" s="50" t="n"/>
    </row>
    <row r="563" ht="15" customHeight="1" s="36">
      <c r="A563" s="49" t="n"/>
      <c r="B563" s="50" t="n"/>
      <c r="C563" s="51">
        <f>IF($B563="","",IFERROR(INDEX(Lists!$B$4:$B$153,MATCH($B563,Lists!$A$4:$A$153,0)),"Other / Unsorted"))</f>
        <v/>
      </c>
      <c r="D563" s="51">
        <f>IF($B563="","",IFERROR(INDEX(Lists!$C$4:$C$153,MATCH($B563,Lists!$A$4:$A$153,0)),"Spending"))</f>
        <v/>
      </c>
      <c r="E563" s="50" t="n"/>
      <c r="F563" s="52" t="n"/>
      <c r="G563" s="50" t="n"/>
      <c r="H563" s="50" t="n"/>
      <c r="I563" s="50" t="n"/>
    </row>
    <row r="564" ht="15" customHeight="1" s="36">
      <c r="A564" s="49" t="n"/>
      <c r="B564" s="50" t="n"/>
      <c r="C564" s="51">
        <f>IF($B564="","",IFERROR(INDEX(Lists!$B$4:$B$153,MATCH($B564,Lists!$A$4:$A$153,0)),"Other / Unsorted"))</f>
        <v/>
      </c>
      <c r="D564" s="51">
        <f>IF($B564="","",IFERROR(INDEX(Lists!$C$4:$C$153,MATCH($B564,Lists!$A$4:$A$153,0)),"Spending"))</f>
        <v/>
      </c>
      <c r="E564" s="50" t="n"/>
      <c r="F564" s="52" t="n"/>
      <c r="G564" s="50" t="n"/>
      <c r="H564" s="50" t="n"/>
      <c r="I564" s="50" t="n"/>
    </row>
    <row r="565" ht="15" customHeight="1" s="36">
      <c r="A565" s="49" t="n"/>
      <c r="B565" s="50" t="n"/>
      <c r="C565" s="51">
        <f>IF($B565="","",IFERROR(INDEX(Lists!$B$4:$B$153,MATCH($B565,Lists!$A$4:$A$153,0)),"Other / Unsorted"))</f>
        <v/>
      </c>
      <c r="D565" s="51">
        <f>IF($B565="","",IFERROR(INDEX(Lists!$C$4:$C$153,MATCH($B565,Lists!$A$4:$A$153,0)),"Spending"))</f>
        <v/>
      </c>
      <c r="E565" s="50" t="n"/>
      <c r="F565" s="52" t="n"/>
      <c r="G565" s="50" t="n"/>
      <c r="H565" s="50" t="n"/>
      <c r="I565" s="50" t="n"/>
    </row>
    <row r="566" ht="15" customHeight="1" s="36">
      <c r="A566" s="49" t="n"/>
      <c r="B566" s="50" t="n"/>
      <c r="C566" s="51">
        <f>IF($B566="","",IFERROR(INDEX(Lists!$B$4:$B$153,MATCH($B566,Lists!$A$4:$A$153,0)),"Other / Unsorted"))</f>
        <v/>
      </c>
      <c r="D566" s="51">
        <f>IF($B566="","",IFERROR(INDEX(Lists!$C$4:$C$153,MATCH($B566,Lists!$A$4:$A$153,0)),"Spending"))</f>
        <v/>
      </c>
      <c r="E566" s="50" t="n"/>
      <c r="F566" s="52" t="n"/>
      <c r="G566" s="50" t="n"/>
      <c r="H566" s="50" t="n"/>
      <c r="I566" s="50" t="n"/>
    </row>
    <row r="567" ht="15" customHeight="1" s="36">
      <c r="A567" s="49" t="n"/>
      <c r="B567" s="50" t="n"/>
      <c r="C567" s="51">
        <f>IF($B567="","",IFERROR(INDEX(Lists!$B$4:$B$153,MATCH($B567,Lists!$A$4:$A$153,0)),"Other / Unsorted"))</f>
        <v/>
      </c>
      <c r="D567" s="51">
        <f>IF($B567="","",IFERROR(INDEX(Lists!$C$4:$C$153,MATCH($B567,Lists!$A$4:$A$153,0)),"Spending"))</f>
        <v/>
      </c>
      <c r="E567" s="50" t="n"/>
      <c r="F567" s="52" t="n"/>
      <c r="G567" s="50" t="n"/>
      <c r="H567" s="50" t="n"/>
      <c r="I567" s="50" t="n"/>
    </row>
    <row r="568" ht="15" customHeight="1" s="36">
      <c r="A568" s="49" t="n"/>
      <c r="B568" s="50" t="n"/>
      <c r="C568" s="51">
        <f>IF($B568="","",IFERROR(INDEX(Lists!$B$4:$B$153,MATCH($B568,Lists!$A$4:$A$153,0)),"Other / Unsorted"))</f>
        <v/>
      </c>
      <c r="D568" s="51">
        <f>IF($B568="","",IFERROR(INDEX(Lists!$C$4:$C$153,MATCH($B568,Lists!$A$4:$A$153,0)),"Spending"))</f>
        <v/>
      </c>
      <c r="E568" s="50" t="n"/>
      <c r="F568" s="52" t="n"/>
      <c r="G568" s="50" t="n"/>
      <c r="H568" s="50" t="n"/>
      <c r="I568" s="50" t="n"/>
    </row>
    <row r="569" ht="15" customHeight="1" s="36">
      <c r="A569" s="49" t="n"/>
      <c r="B569" s="50" t="n"/>
      <c r="C569" s="51">
        <f>IF($B569="","",IFERROR(INDEX(Lists!$B$4:$B$153,MATCH($B569,Lists!$A$4:$A$153,0)),"Other / Unsorted"))</f>
        <v/>
      </c>
      <c r="D569" s="51">
        <f>IF($B569="","",IFERROR(INDEX(Lists!$C$4:$C$153,MATCH($B569,Lists!$A$4:$A$153,0)),"Spending"))</f>
        <v/>
      </c>
      <c r="E569" s="50" t="n"/>
      <c r="F569" s="52" t="n"/>
      <c r="G569" s="50" t="n"/>
      <c r="H569" s="50" t="n"/>
      <c r="I569" s="50" t="n"/>
    </row>
    <row r="570" ht="15" customHeight="1" s="36">
      <c r="A570" s="49" t="n"/>
      <c r="B570" s="50" t="n"/>
      <c r="C570" s="51">
        <f>IF($B570="","",IFERROR(INDEX(Lists!$B$4:$B$153,MATCH($B570,Lists!$A$4:$A$153,0)),"Other / Unsorted"))</f>
        <v/>
      </c>
      <c r="D570" s="51">
        <f>IF($B570="","",IFERROR(INDEX(Lists!$C$4:$C$153,MATCH($B570,Lists!$A$4:$A$153,0)),"Spending"))</f>
        <v/>
      </c>
      <c r="E570" s="50" t="n"/>
      <c r="F570" s="52" t="n"/>
      <c r="G570" s="50" t="n"/>
      <c r="H570" s="50" t="n"/>
      <c r="I570" s="50" t="n"/>
    </row>
    <row r="571" ht="15" customHeight="1" s="36">
      <c r="A571" s="49" t="n"/>
      <c r="B571" s="50" t="n"/>
      <c r="C571" s="51">
        <f>IF($B571="","",IFERROR(INDEX(Lists!$B$4:$B$153,MATCH($B571,Lists!$A$4:$A$153,0)),"Other / Unsorted"))</f>
        <v/>
      </c>
      <c r="D571" s="51">
        <f>IF($B571="","",IFERROR(INDEX(Lists!$C$4:$C$153,MATCH($B571,Lists!$A$4:$A$153,0)),"Spending"))</f>
        <v/>
      </c>
      <c r="E571" s="50" t="n"/>
      <c r="F571" s="52" t="n"/>
      <c r="G571" s="50" t="n"/>
      <c r="H571" s="50" t="n"/>
      <c r="I571" s="50" t="n"/>
    </row>
    <row r="572" ht="15" customHeight="1" s="36">
      <c r="A572" s="49" t="n"/>
      <c r="B572" s="50" t="n"/>
      <c r="C572" s="51">
        <f>IF($B572="","",IFERROR(INDEX(Lists!$B$4:$B$153,MATCH($B572,Lists!$A$4:$A$153,0)),"Other / Unsorted"))</f>
        <v/>
      </c>
      <c r="D572" s="51">
        <f>IF($B572="","",IFERROR(INDEX(Lists!$C$4:$C$153,MATCH($B572,Lists!$A$4:$A$153,0)),"Spending"))</f>
        <v/>
      </c>
      <c r="E572" s="50" t="n"/>
      <c r="F572" s="52" t="n"/>
      <c r="G572" s="50" t="n"/>
      <c r="H572" s="50" t="n"/>
      <c r="I572" s="50" t="n"/>
    </row>
    <row r="573" ht="15" customHeight="1" s="36">
      <c r="A573" s="49" t="n"/>
      <c r="B573" s="50" t="n"/>
      <c r="C573" s="51">
        <f>IF($B573="","",IFERROR(INDEX(Lists!$B$4:$B$153,MATCH($B573,Lists!$A$4:$A$153,0)),"Other / Unsorted"))</f>
        <v/>
      </c>
      <c r="D573" s="51">
        <f>IF($B573="","",IFERROR(INDEX(Lists!$C$4:$C$153,MATCH($B573,Lists!$A$4:$A$153,0)),"Spending"))</f>
        <v/>
      </c>
      <c r="E573" s="50" t="n"/>
      <c r="F573" s="52" t="n"/>
      <c r="G573" s="50" t="n"/>
      <c r="H573" s="50" t="n"/>
      <c r="I573" s="50" t="n"/>
    </row>
    <row r="574" ht="15" customHeight="1" s="36">
      <c r="A574" s="49" t="n"/>
      <c r="B574" s="50" t="n"/>
      <c r="C574" s="51">
        <f>IF($B574="","",IFERROR(INDEX(Lists!$B$4:$B$153,MATCH($B574,Lists!$A$4:$A$153,0)),"Other / Unsorted"))</f>
        <v/>
      </c>
      <c r="D574" s="51">
        <f>IF($B574="","",IFERROR(INDEX(Lists!$C$4:$C$153,MATCH($B574,Lists!$A$4:$A$153,0)),"Spending"))</f>
        <v/>
      </c>
      <c r="E574" s="50" t="n"/>
      <c r="F574" s="52" t="n"/>
      <c r="G574" s="50" t="n"/>
      <c r="H574" s="50" t="n"/>
      <c r="I574" s="50" t="n"/>
    </row>
    <row r="575" ht="15" customHeight="1" s="36">
      <c r="A575" s="49" t="n"/>
      <c r="B575" s="50" t="n"/>
      <c r="C575" s="51">
        <f>IF($B575="","",IFERROR(INDEX(Lists!$B$4:$B$153,MATCH($B575,Lists!$A$4:$A$153,0)),"Other / Unsorted"))</f>
        <v/>
      </c>
      <c r="D575" s="51">
        <f>IF($B575="","",IFERROR(INDEX(Lists!$C$4:$C$153,MATCH($B575,Lists!$A$4:$A$153,0)),"Spending"))</f>
        <v/>
      </c>
      <c r="E575" s="50" t="n"/>
      <c r="F575" s="52" t="n"/>
      <c r="G575" s="50" t="n"/>
      <c r="H575" s="50" t="n"/>
      <c r="I575" s="50" t="n"/>
    </row>
    <row r="576" ht="15" customHeight="1" s="36">
      <c r="A576" s="49" t="n"/>
      <c r="B576" s="50" t="n"/>
      <c r="C576" s="51">
        <f>IF($B576="","",IFERROR(INDEX(Lists!$B$4:$B$153,MATCH($B576,Lists!$A$4:$A$153,0)),"Other / Unsorted"))</f>
        <v/>
      </c>
      <c r="D576" s="51">
        <f>IF($B576="","",IFERROR(INDEX(Lists!$C$4:$C$153,MATCH($B576,Lists!$A$4:$A$153,0)),"Spending"))</f>
        <v/>
      </c>
      <c r="E576" s="50" t="n"/>
      <c r="F576" s="52" t="n"/>
      <c r="G576" s="50" t="n"/>
      <c r="H576" s="50" t="n"/>
      <c r="I576" s="50" t="n"/>
    </row>
    <row r="577" ht="15" customHeight="1" s="36">
      <c r="A577" s="49" t="n"/>
      <c r="B577" s="50" t="n"/>
      <c r="C577" s="51">
        <f>IF($B577="","",IFERROR(INDEX(Lists!$B$4:$B$153,MATCH($B577,Lists!$A$4:$A$153,0)),"Other / Unsorted"))</f>
        <v/>
      </c>
      <c r="D577" s="51">
        <f>IF($B577="","",IFERROR(INDEX(Lists!$C$4:$C$153,MATCH($B577,Lists!$A$4:$A$153,0)),"Spending"))</f>
        <v/>
      </c>
      <c r="E577" s="50" t="n"/>
      <c r="F577" s="52" t="n"/>
      <c r="G577" s="50" t="n"/>
      <c r="H577" s="50" t="n"/>
      <c r="I577" s="50" t="n"/>
    </row>
    <row r="578" ht="15" customHeight="1" s="36">
      <c r="A578" s="49" t="n"/>
      <c r="B578" s="50" t="n"/>
      <c r="C578" s="51">
        <f>IF($B578="","",IFERROR(INDEX(Lists!$B$4:$B$153,MATCH($B578,Lists!$A$4:$A$153,0)),"Other / Unsorted"))</f>
        <v/>
      </c>
      <c r="D578" s="51">
        <f>IF($B578="","",IFERROR(INDEX(Lists!$C$4:$C$153,MATCH($B578,Lists!$A$4:$A$153,0)),"Spending"))</f>
        <v/>
      </c>
      <c r="E578" s="50" t="n"/>
      <c r="F578" s="52" t="n"/>
      <c r="G578" s="50" t="n"/>
      <c r="H578" s="50" t="n"/>
      <c r="I578" s="50" t="n"/>
    </row>
    <row r="579" ht="15" customHeight="1" s="36">
      <c r="A579" s="49" t="n"/>
      <c r="B579" s="50" t="n"/>
      <c r="C579" s="51">
        <f>IF($B579="","",IFERROR(INDEX(Lists!$B$4:$B$153,MATCH($B579,Lists!$A$4:$A$153,0)),"Other / Unsorted"))</f>
        <v/>
      </c>
      <c r="D579" s="51">
        <f>IF($B579="","",IFERROR(INDEX(Lists!$C$4:$C$153,MATCH($B579,Lists!$A$4:$A$153,0)),"Spending"))</f>
        <v/>
      </c>
      <c r="E579" s="50" t="n"/>
      <c r="F579" s="52" t="n"/>
      <c r="G579" s="50" t="n"/>
      <c r="H579" s="50" t="n"/>
      <c r="I579" s="50" t="n"/>
    </row>
    <row r="580" ht="15" customHeight="1" s="36">
      <c r="A580" s="49" t="n"/>
      <c r="B580" s="50" t="n"/>
      <c r="C580" s="51">
        <f>IF($B580="","",IFERROR(INDEX(Lists!$B$4:$B$153,MATCH($B580,Lists!$A$4:$A$153,0)),"Other / Unsorted"))</f>
        <v/>
      </c>
      <c r="D580" s="51">
        <f>IF($B580="","",IFERROR(INDEX(Lists!$C$4:$C$153,MATCH($B580,Lists!$A$4:$A$153,0)),"Spending"))</f>
        <v/>
      </c>
      <c r="E580" s="50" t="n"/>
      <c r="F580" s="52" t="n"/>
      <c r="G580" s="50" t="n"/>
      <c r="H580" s="50" t="n"/>
      <c r="I580" s="50" t="n"/>
    </row>
    <row r="581" ht="15" customHeight="1" s="36">
      <c r="A581" s="49" t="n"/>
      <c r="B581" s="50" t="n"/>
      <c r="C581" s="51">
        <f>IF($B581="","",IFERROR(INDEX(Lists!$B$4:$B$153,MATCH($B581,Lists!$A$4:$A$153,0)),"Other / Unsorted"))</f>
        <v/>
      </c>
      <c r="D581" s="51">
        <f>IF($B581="","",IFERROR(INDEX(Lists!$C$4:$C$153,MATCH($B581,Lists!$A$4:$A$153,0)),"Spending"))</f>
        <v/>
      </c>
      <c r="E581" s="50" t="n"/>
      <c r="F581" s="52" t="n"/>
      <c r="G581" s="50" t="n"/>
      <c r="H581" s="50" t="n"/>
      <c r="I581" s="50" t="n"/>
    </row>
    <row r="582" ht="15" customHeight="1" s="36">
      <c r="A582" s="49" t="n"/>
      <c r="B582" s="50" t="n"/>
      <c r="C582" s="51">
        <f>IF($B582="","",IFERROR(INDEX(Lists!$B$4:$B$153,MATCH($B582,Lists!$A$4:$A$153,0)),"Other / Unsorted"))</f>
        <v/>
      </c>
      <c r="D582" s="51">
        <f>IF($B582="","",IFERROR(INDEX(Lists!$C$4:$C$153,MATCH($B582,Lists!$A$4:$A$153,0)),"Spending"))</f>
        <v/>
      </c>
      <c r="E582" s="50" t="n"/>
      <c r="F582" s="52" t="n"/>
      <c r="G582" s="50" t="n"/>
      <c r="H582" s="50" t="n"/>
      <c r="I582" s="50" t="n"/>
    </row>
    <row r="583" ht="15" customHeight="1" s="36">
      <c r="A583" s="49" t="n"/>
      <c r="B583" s="50" t="n"/>
      <c r="C583" s="51">
        <f>IF($B583="","",IFERROR(INDEX(Lists!$B$4:$B$153,MATCH($B583,Lists!$A$4:$A$153,0)),"Other / Unsorted"))</f>
        <v/>
      </c>
      <c r="D583" s="51">
        <f>IF($B583="","",IFERROR(INDEX(Lists!$C$4:$C$153,MATCH($B583,Lists!$A$4:$A$153,0)),"Spending"))</f>
        <v/>
      </c>
      <c r="E583" s="50" t="n"/>
      <c r="F583" s="52" t="n"/>
      <c r="G583" s="50" t="n"/>
      <c r="H583" s="50" t="n"/>
      <c r="I583" s="50" t="n"/>
    </row>
    <row r="584" ht="15" customHeight="1" s="36">
      <c r="A584" s="49" t="n"/>
      <c r="B584" s="50" t="n"/>
      <c r="C584" s="51">
        <f>IF($B584="","",IFERROR(INDEX(Lists!$B$4:$B$153,MATCH($B584,Lists!$A$4:$A$153,0)),"Other / Unsorted"))</f>
        <v/>
      </c>
      <c r="D584" s="51">
        <f>IF($B584="","",IFERROR(INDEX(Lists!$C$4:$C$153,MATCH($B584,Lists!$A$4:$A$153,0)),"Spending"))</f>
        <v/>
      </c>
      <c r="E584" s="50" t="n"/>
      <c r="F584" s="52" t="n"/>
      <c r="G584" s="50" t="n"/>
      <c r="H584" s="50" t="n"/>
      <c r="I584" s="50" t="n"/>
    </row>
    <row r="585" ht="15" customHeight="1" s="36">
      <c r="A585" s="49" t="n"/>
      <c r="B585" s="50" t="n"/>
      <c r="C585" s="51">
        <f>IF($B585="","",IFERROR(INDEX(Lists!$B$4:$B$153,MATCH($B585,Lists!$A$4:$A$153,0)),"Other / Unsorted"))</f>
        <v/>
      </c>
      <c r="D585" s="51">
        <f>IF($B585="","",IFERROR(INDEX(Lists!$C$4:$C$153,MATCH($B585,Lists!$A$4:$A$153,0)),"Spending"))</f>
        <v/>
      </c>
      <c r="E585" s="50" t="n"/>
      <c r="F585" s="52" t="n"/>
      <c r="G585" s="50" t="n"/>
      <c r="H585" s="50" t="n"/>
      <c r="I585" s="50" t="n"/>
    </row>
    <row r="586" ht="15" customHeight="1" s="36">
      <c r="A586" s="49" t="n"/>
      <c r="B586" s="50" t="n"/>
      <c r="C586" s="51">
        <f>IF($B586="","",IFERROR(INDEX(Lists!$B$4:$B$153,MATCH($B586,Lists!$A$4:$A$153,0)),"Other / Unsorted"))</f>
        <v/>
      </c>
      <c r="D586" s="51">
        <f>IF($B586="","",IFERROR(INDEX(Lists!$C$4:$C$153,MATCH($B586,Lists!$A$4:$A$153,0)),"Spending"))</f>
        <v/>
      </c>
      <c r="E586" s="50" t="n"/>
      <c r="F586" s="52" t="n"/>
      <c r="G586" s="50" t="n"/>
      <c r="H586" s="50" t="n"/>
      <c r="I586" s="50" t="n"/>
    </row>
    <row r="587" ht="15" customHeight="1" s="36">
      <c r="A587" s="49" t="n"/>
      <c r="B587" s="50" t="n"/>
      <c r="C587" s="51">
        <f>IF($B587="","",IFERROR(INDEX(Lists!$B$4:$B$153,MATCH($B587,Lists!$A$4:$A$153,0)),"Other / Unsorted"))</f>
        <v/>
      </c>
      <c r="D587" s="51">
        <f>IF($B587="","",IFERROR(INDEX(Lists!$C$4:$C$153,MATCH($B587,Lists!$A$4:$A$153,0)),"Spending"))</f>
        <v/>
      </c>
      <c r="E587" s="50" t="n"/>
      <c r="F587" s="52" t="n"/>
      <c r="G587" s="50" t="n"/>
      <c r="H587" s="50" t="n"/>
      <c r="I587" s="50" t="n"/>
    </row>
    <row r="588" ht="15" customHeight="1" s="36">
      <c r="A588" s="49" t="n"/>
      <c r="B588" s="50" t="n"/>
      <c r="C588" s="51">
        <f>IF($B588="","",IFERROR(INDEX(Lists!$B$4:$B$153,MATCH($B588,Lists!$A$4:$A$153,0)),"Other / Unsorted"))</f>
        <v/>
      </c>
      <c r="D588" s="51">
        <f>IF($B588="","",IFERROR(INDEX(Lists!$C$4:$C$153,MATCH($B588,Lists!$A$4:$A$153,0)),"Spending"))</f>
        <v/>
      </c>
      <c r="E588" s="50" t="n"/>
      <c r="F588" s="52" t="n"/>
      <c r="G588" s="50" t="n"/>
      <c r="H588" s="50" t="n"/>
      <c r="I588" s="50" t="n"/>
    </row>
    <row r="589" ht="15" customHeight="1" s="36">
      <c r="A589" s="49" t="n"/>
      <c r="B589" s="50" t="n"/>
      <c r="C589" s="51">
        <f>IF($B589="","",IFERROR(INDEX(Lists!$B$4:$B$153,MATCH($B589,Lists!$A$4:$A$153,0)),"Other / Unsorted"))</f>
        <v/>
      </c>
      <c r="D589" s="51">
        <f>IF($B589="","",IFERROR(INDEX(Lists!$C$4:$C$153,MATCH($B589,Lists!$A$4:$A$153,0)),"Spending"))</f>
        <v/>
      </c>
      <c r="E589" s="50" t="n"/>
      <c r="F589" s="52" t="n"/>
      <c r="G589" s="50" t="n"/>
      <c r="H589" s="50" t="n"/>
      <c r="I589" s="50" t="n"/>
    </row>
    <row r="590" ht="15" customHeight="1" s="36">
      <c r="A590" s="49" t="n"/>
      <c r="B590" s="50" t="n"/>
      <c r="C590" s="51">
        <f>IF($B590="","",IFERROR(INDEX(Lists!$B$4:$B$153,MATCH($B590,Lists!$A$4:$A$153,0)),"Other / Unsorted"))</f>
        <v/>
      </c>
      <c r="D590" s="51">
        <f>IF($B590="","",IFERROR(INDEX(Lists!$C$4:$C$153,MATCH($B590,Lists!$A$4:$A$153,0)),"Spending"))</f>
        <v/>
      </c>
      <c r="E590" s="50" t="n"/>
      <c r="F590" s="52" t="n"/>
      <c r="G590" s="50" t="n"/>
      <c r="H590" s="50" t="n"/>
      <c r="I590" s="50" t="n"/>
    </row>
    <row r="591" ht="15" customHeight="1" s="36">
      <c r="A591" s="49" t="n"/>
      <c r="B591" s="50" t="n"/>
      <c r="C591" s="51">
        <f>IF($B591="","",IFERROR(INDEX(Lists!$B$4:$B$153,MATCH($B591,Lists!$A$4:$A$153,0)),"Other / Unsorted"))</f>
        <v/>
      </c>
      <c r="D591" s="51">
        <f>IF($B591="","",IFERROR(INDEX(Lists!$C$4:$C$153,MATCH($B591,Lists!$A$4:$A$153,0)),"Spending"))</f>
        <v/>
      </c>
      <c r="E591" s="50" t="n"/>
      <c r="F591" s="52" t="n"/>
      <c r="G591" s="50" t="n"/>
      <c r="H591" s="50" t="n"/>
      <c r="I591" s="50" t="n"/>
    </row>
    <row r="592" ht="15" customHeight="1" s="36">
      <c r="A592" s="49" t="n"/>
      <c r="B592" s="50" t="n"/>
      <c r="C592" s="51">
        <f>IF($B592="","",IFERROR(INDEX(Lists!$B$4:$B$153,MATCH($B592,Lists!$A$4:$A$153,0)),"Other / Unsorted"))</f>
        <v/>
      </c>
      <c r="D592" s="51">
        <f>IF($B592="","",IFERROR(INDEX(Lists!$C$4:$C$153,MATCH($B592,Lists!$A$4:$A$153,0)),"Spending"))</f>
        <v/>
      </c>
      <c r="E592" s="50" t="n"/>
      <c r="F592" s="52" t="n"/>
      <c r="G592" s="50" t="n"/>
      <c r="H592" s="50" t="n"/>
      <c r="I592" s="50" t="n"/>
    </row>
    <row r="593" ht="15" customHeight="1" s="36">
      <c r="A593" s="49" t="n"/>
      <c r="B593" s="50" t="n"/>
      <c r="C593" s="51">
        <f>IF($B593="","",IFERROR(INDEX(Lists!$B$4:$B$153,MATCH($B593,Lists!$A$4:$A$153,0)),"Other / Unsorted"))</f>
        <v/>
      </c>
      <c r="D593" s="51">
        <f>IF($B593="","",IFERROR(INDEX(Lists!$C$4:$C$153,MATCH($B593,Lists!$A$4:$A$153,0)),"Spending"))</f>
        <v/>
      </c>
      <c r="E593" s="50" t="n"/>
      <c r="F593" s="52" t="n"/>
      <c r="G593" s="50" t="n"/>
      <c r="H593" s="50" t="n"/>
      <c r="I593" s="50" t="n"/>
    </row>
    <row r="594" ht="15" customHeight="1" s="36">
      <c r="A594" s="49" t="n"/>
      <c r="B594" s="50" t="n"/>
      <c r="C594" s="51">
        <f>IF($B594="","",IFERROR(INDEX(Lists!$B$4:$B$153,MATCH($B594,Lists!$A$4:$A$153,0)),"Other / Unsorted"))</f>
        <v/>
      </c>
      <c r="D594" s="51">
        <f>IF($B594="","",IFERROR(INDEX(Lists!$C$4:$C$153,MATCH($B594,Lists!$A$4:$A$153,0)),"Spending"))</f>
        <v/>
      </c>
      <c r="E594" s="50" t="n"/>
      <c r="F594" s="52" t="n"/>
      <c r="G594" s="50" t="n"/>
      <c r="H594" s="50" t="n"/>
      <c r="I594" s="50" t="n"/>
    </row>
    <row r="595" ht="15" customHeight="1" s="36">
      <c r="A595" s="49" t="n"/>
      <c r="B595" s="50" t="n"/>
      <c r="C595" s="51">
        <f>IF($B595="","",IFERROR(INDEX(Lists!$B$4:$B$153,MATCH($B595,Lists!$A$4:$A$153,0)),"Other / Unsorted"))</f>
        <v/>
      </c>
      <c r="D595" s="51">
        <f>IF($B595="","",IFERROR(INDEX(Lists!$C$4:$C$153,MATCH($B595,Lists!$A$4:$A$153,0)),"Spending"))</f>
        <v/>
      </c>
      <c r="E595" s="50" t="n"/>
      <c r="F595" s="52" t="n"/>
      <c r="G595" s="50" t="n"/>
      <c r="H595" s="50" t="n"/>
      <c r="I595" s="50" t="n"/>
    </row>
    <row r="596" ht="15" customHeight="1" s="36">
      <c r="A596" s="49" t="n"/>
      <c r="B596" s="50" t="n"/>
      <c r="C596" s="51">
        <f>IF($B596="","",IFERROR(INDEX(Lists!$B$4:$B$153,MATCH($B596,Lists!$A$4:$A$153,0)),"Other / Unsorted"))</f>
        <v/>
      </c>
      <c r="D596" s="51">
        <f>IF($B596="","",IFERROR(INDEX(Lists!$C$4:$C$153,MATCH($B596,Lists!$A$4:$A$153,0)),"Spending"))</f>
        <v/>
      </c>
      <c r="E596" s="50" t="n"/>
      <c r="F596" s="52" t="n"/>
      <c r="G596" s="50" t="n"/>
      <c r="H596" s="50" t="n"/>
      <c r="I596" s="50" t="n"/>
    </row>
    <row r="597" ht="15" customHeight="1" s="36">
      <c r="A597" s="49" t="n"/>
      <c r="B597" s="50" t="n"/>
      <c r="C597" s="51">
        <f>IF($B597="","",IFERROR(INDEX(Lists!$B$4:$B$153,MATCH($B597,Lists!$A$4:$A$153,0)),"Other / Unsorted"))</f>
        <v/>
      </c>
      <c r="D597" s="51">
        <f>IF($B597="","",IFERROR(INDEX(Lists!$C$4:$C$153,MATCH($B597,Lists!$A$4:$A$153,0)),"Spending"))</f>
        <v/>
      </c>
      <c r="E597" s="50" t="n"/>
      <c r="F597" s="52" t="n"/>
      <c r="G597" s="50" t="n"/>
      <c r="H597" s="50" t="n"/>
      <c r="I597" s="50" t="n"/>
    </row>
    <row r="598" ht="15" customHeight="1" s="36">
      <c r="A598" s="49" t="n"/>
      <c r="B598" s="50" t="n"/>
      <c r="C598" s="51">
        <f>IF($B598="","",IFERROR(INDEX(Lists!$B$4:$B$153,MATCH($B598,Lists!$A$4:$A$153,0)),"Other / Unsorted"))</f>
        <v/>
      </c>
      <c r="D598" s="51">
        <f>IF($B598="","",IFERROR(INDEX(Lists!$C$4:$C$153,MATCH($B598,Lists!$A$4:$A$153,0)),"Spending"))</f>
        <v/>
      </c>
      <c r="E598" s="50" t="n"/>
      <c r="F598" s="52" t="n"/>
      <c r="G598" s="50" t="n"/>
      <c r="H598" s="50" t="n"/>
      <c r="I598" s="50" t="n"/>
    </row>
    <row r="599" ht="15" customHeight="1" s="36">
      <c r="A599" s="49" t="n"/>
      <c r="B599" s="50" t="n"/>
      <c r="C599" s="51">
        <f>IF($B599="","",IFERROR(INDEX(Lists!$B$4:$B$153,MATCH($B599,Lists!$A$4:$A$153,0)),"Other / Unsorted"))</f>
        <v/>
      </c>
      <c r="D599" s="51">
        <f>IF($B599="","",IFERROR(INDEX(Lists!$C$4:$C$153,MATCH($B599,Lists!$A$4:$A$153,0)),"Spending"))</f>
        <v/>
      </c>
      <c r="E599" s="50" t="n"/>
      <c r="F599" s="52" t="n"/>
      <c r="G599" s="50" t="n"/>
      <c r="H599" s="50" t="n"/>
      <c r="I599" s="50" t="n"/>
    </row>
    <row r="600" ht="15" customHeight="1" s="36">
      <c r="A600" s="49" t="n"/>
      <c r="B600" s="50" t="n"/>
      <c r="C600" s="51">
        <f>IF($B600="","",IFERROR(INDEX(Lists!$B$4:$B$153,MATCH($B600,Lists!$A$4:$A$153,0)),"Other / Unsorted"))</f>
        <v/>
      </c>
      <c r="D600" s="51">
        <f>IF($B600="","",IFERROR(INDEX(Lists!$C$4:$C$153,MATCH($B600,Lists!$A$4:$A$153,0)),"Spending"))</f>
        <v/>
      </c>
      <c r="E600" s="50" t="n"/>
      <c r="F600" s="52" t="n"/>
      <c r="G600" s="50" t="n"/>
      <c r="H600" s="50" t="n"/>
      <c r="I600" s="50" t="n"/>
    </row>
    <row r="601" ht="15" customHeight="1" s="36">
      <c r="A601" s="49" t="n"/>
      <c r="B601" s="50" t="n"/>
      <c r="C601" s="51">
        <f>IF($B601="","",IFERROR(INDEX(Lists!$B$4:$B$153,MATCH($B601,Lists!$A$4:$A$153,0)),"Other / Unsorted"))</f>
        <v/>
      </c>
      <c r="D601" s="51">
        <f>IF($B601="","",IFERROR(INDEX(Lists!$C$4:$C$153,MATCH($B601,Lists!$A$4:$A$153,0)),"Spending"))</f>
        <v/>
      </c>
      <c r="E601" s="50" t="n"/>
      <c r="F601" s="52" t="n"/>
      <c r="G601" s="50" t="n"/>
      <c r="H601" s="50" t="n"/>
      <c r="I601" s="50" t="n"/>
    </row>
    <row r="602" ht="15" customHeight="1" s="36">
      <c r="A602" s="49" t="n"/>
      <c r="B602" s="50" t="n"/>
      <c r="C602" s="51">
        <f>IF($B602="","",IFERROR(INDEX(Lists!$B$4:$B$153,MATCH($B602,Lists!$A$4:$A$153,0)),"Other / Unsorted"))</f>
        <v/>
      </c>
      <c r="D602" s="51">
        <f>IF($B602="","",IFERROR(INDEX(Lists!$C$4:$C$153,MATCH($B602,Lists!$A$4:$A$153,0)),"Spending"))</f>
        <v/>
      </c>
      <c r="E602" s="50" t="n"/>
      <c r="F602" s="52" t="n"/>
      <c r="G602" s="50" t="n"/>
      <c r="H602" s="50" t="n"/>
      <c r="I602" s="50" t="n"/>
    </row>
    <row r="603" ht="15" customHeight="1" s="36">
      <c r="A603" s="49" t="n"/>
      <c r="B603" s="50" t="n"/>
      <c r="C603" s="51">
        <f>IF($B603="","",IFERROR(INDEX(Lists!$B$4:$B$153,MATCH($B603,Lists!$A$4:$A$153,0)),"Other / Unsorted"))</f>
        <v/>
      </c>
      <c r="D603" s="51">
        <f>IF($B603="","",IFERROR(INDEX(Lists!$C$4:$C$153,MATCH($B603,Lists!$A$4:$A$153,0)),"Spending"))</f>
        <v/>
      </c>
      <c r="E603" s="50" t="n"/>
      <c r="F603" s="52" t="n"/>
      <c r="G603" s="50" t="n"/>
      <c r="H603" s="50" t="n"/>
      <c r="I603" s="50" t="n"/>
    </row>
    <row r="604" ht="15" customHeight="1" s="36">
      <c r="A604" s="49" t="n"/>
      <c r="B604" s="50" t="n"/>
      <c r="C604" s="51">
        <f>IF($B604="","",IFERROR(INDEX(Lists!$B$4:$B$153,MATCH($B604,Lists!$A$4:$A$153,0)),"Other / Unsorted"))</f>
        <v/>
      </c>
      <c r="D604" s="51">
        <f>IF($B604="","",IFERROR(INDEX(Lists!$C$4:$C$153,MATCH($B604,Lists!$A$4:$A$153,0)),"Spending"))</f>
        <v/>
      </c>
      <c r="E604" s="50" t="n"/>
      <c r="F604" s="52" t="n"/>
      <c r="G604" s="50" t="n"/>
      <c r="H604" s="50" t="n"/>
      <c r="I604" s="50" t="n"/>
    </row>
    <row r="605" ht="15" customHeight="1" s="36">
      <c r="A605" s="49" t="n"/>
      <c r="B605" s="50" t="n"/>
      <c r="C605" s="51">
        <f>IF($B605="","",IFERROR(INDEX(Lists!$B$4:$B$153,MATCH($B605,Lists!$A$4:$A$153,0)),"Other / Unsorted"))</f>
        <v/>
      </c>
      <c r="D605" s="51">
        <f>IF($B605="","",IFERROR(INDEX(Lists!$C$4:$C$153,MATCH($B605,Lists!$A$4:$A$153,0)),"Spending"))</f>
        <v/>
      </c>
      <c r="E605" s="50" t="n"/>
      <c r="F605" s="52" t="n"/>
      <c r="G605" s="50" t="n"/>
      <c r="H605" s="50" t="n"/>
      <c r="I605" s="50" t="n"/>
    </row>
    <row r="606" ht="15" customHeight="1" s="36">
      <c r="A606" s="49" t="n"/>
      <c r="B606" s="50" t="n"/>
      <c r="C606" s="51">
        <f>IF($B606="","",IFERROR(INDEX(Lists!$B$4:$B$153,MATCH($B606,Lists!$A$4:$A$153,0)),"Other / Unsorted"))</f>
        <v/>
      </c>
      <c r="D606" s="51">
        <f>IF($B606="","",IFERROR(INDEX(Lists!$C$4:$C$153,MATCH($B606,Lists!$A$4:$A$153,0)),"Spending"))</f>
        <v/>
      </c>
      <c r="E606" s="50" t="n"/>
      <c r="F606" s="52" t="n"/>
      <c r="G606" s="50" t="n"/>
      <c r="H606" s="50" t="n"/>
      <c r="I606" s="50" t="n"/>
    </row>
    <row r="607" ht="15" customHeight="1" s="36">
      <c r="A607" s="49" t="n"/>
      <c r="B607" s="50" t="n"/>
      <c r="C607" s="51">
        <f>IF($B607="","",IFERROR(INDEX(Lists!$B$4:$B$153,MATCH($B607,Lists!$A$4:$A$153,0)),"Other / Unsorted"))</f>
        <v/>
      </c>
      <c r="D607" s="51">
        <f>IF($B607="","",IFERROR(INDEX(Lists!$C$4:$C$153,MATCH($B607,Lists!$A$4:$A$153,0)),"Spending"))</f>
        <v/>
      </c>
      <c r="E607" s="50" t="n"/>
      <c r="F607" s="52" t="n"/>
      <c r="G607" s="50" t="n"/>
      <c r="H607" s="50" t="n"/>
      <c r="I607" s="50" t="n"/>
    </row>
    <row r="608" ht="15" customHeight="1" s="36">
      <c r="A608" s="49" t="n"/>
      <c r="B608" s="50" t="n"/>
      <c r="C608" s="51">
        <f>IF($B608="","",IFERROR(INDEX(Lists!$B$4:$B$153,MATCH($B608,Lists!$A$4:$A$153,0)),"Other / Unsorted"))</f>
        <v/>
      </c>
      <c r="D608" s="51">
        <f>IF($B608="","",IFERROR(INDEX(Lists!$C$4:$C$153,MATCH($B608,Lists!$A$4:$A$153,0)),"Spending"))</f>
        <v/>
      </c>
      <c r="E608" s="50" t="n"/>
      <c r="F608" s="52" t="n"/>
      <c r="G608" s="50" t="n"/>
      <c r="H608" s="50" t="n"/>
      <c r="I608" s="50" t="n"/>
    </row>
    <row r="609" ht="15" customHeight="1" s="36">
      <c r="A609" s="49" t="n"/>
      <c r="B609" s="50" t="n"/>
      <c r="C609" s="51">
        <f>IF($B609="","",IFERROR(INDEX(Lists!$B$4:$B$153,MATCH($B609,Lists!$A$4:$A$153,0)),"Other / Unsorted"))</f>
        <v/>
      </c>
      <c r="D609" s="51">
        <f>IF($B609="","",IFERROR(INDEX(Lists!$C$4:$C$153,MATCH($B609,Lists!$A$4:$A$153,0)),"Spending"))</f>
        <v/>
      </c>
      <c r="E609" s="50" t="n"/>
      <c r="F609" s="52" t="n"/>
      <c r="G609" s="50" t="n"/>
      <c r="H609" s="50" t="n"/>
      <c r="I609" s="50" t="n"/>
    </row>
    <row r="610" ht="15" customHeight="1" s="36">
      <c r="A610" s="49" t="n"/>
      <c r="B610" s="50" t="n"/>
      <c r="C610" s="51">
        <f>IF($B610="","",IFERROR(INDEX(Lists!$B$4:$B$153,MATCH($B610,Lists!$A$4:$A$153,0)),"Other / Unsorted"))</f>
        <v/>
      </c>
      <c r="D610" s="51">
        <f>IF($B610="","",IFERROR(INDEX(Lists!$C$4:$C$153,MATCH($B610,Lists!$A$4:$A$153,0)),"Spending"))</f>
        <v/>
      </c>
      <c r="E610" s="50" t="n"/>
      <c r="F610" s="52" t="n"/>
      <c r="G610" s="50" t="n"/>
      <c r="H610" s="50" t="n"/>
      <c r="I610" s="50" t="n"/>
    </row>
    <row r="611" ht="15" customHeight="1" s="36">
      <c r="A611" s="49" t="n"/>
      <c r="B611" s="50" t="n"/>
      <c r="C611" s="51">
        <f>IF($B611="","",IFERROR(INDEX(Lists!$B$4:$B$153,MATCH($B611,Lists!$A$4:$A$153,0)),"Other / Unsorted"))</f>
        <v/>
      </c>
      <c r="D611" s="51">
        <f>IF($B611="","",IFERROR(INDEX(Lists!$C$4:$C$153,MATCH($B611,Lists!$A$4:$A$153,0)),"Spending"))</f>
        <v/>
      </c>
      <c r="E611" s="50" t="n"/>
      <c r="F611" s="52" t="n"/>
      <c r="G611" s="50" t="n"/>
      <c r="H611" s="50" t="n"/>
      <c r="I611" s="50" t="n"/>
    </row>
    <row r="612" ht="15" customHeight="1" s="36">
      <c r="A612" s="49" t="n"/>
      <c r="B612" s="50" t="n"/>
      <c r="C612" s="51">
        <f>IF($B612="","",IFERROR(INDEX(Lists!$B$4:$B$153,MATCH($B612,Lists!$A$4:$A$153,0)),"Other / Unsorted"))</f>
        <v/>
      </c>
      <c r="D612" s="51">
        <f>IF($B612="","",IFERROR(INDEX(Lists!$C$4:$C$153,MATCH($B612,Lists!$A$4:$A$153,0)),"Spending"))</f>
        <v/>
      </c>
      <c r="E612" s="50" t="n"/>
      <c r="F612" s="52" t="n"/>
      <c r="G612" s="50" t="n"/>
      <c r="H612" s="50" t="n"/>
      <c r="I612" s="50" t="n"/>
    </row>
    <row r="613" ht="15" customHeight="1" s="36">
      <c r="A613" s="49" t="n"/>
      <c r="B613" s="50" t="n"/>
      <c r="C613" s="51">
        <f>IF($B613="","",IFERROR(INDEX(Lists!$B$4:$B$153,MATCH($B613,Lists!$A$4:$A$153,0)),"Other / Unsorted"))</f>
        <v/>
      </c>
      <c r="D613" s="51">
        <f>IF($B613="","",IFERROR(INDEX(Lists!$C$4:$C$153,MATCH($B613,Lists!$A$4:$A$153,0)),"Spending"))</f>
        <v/>
      </c>
      <c r="E613" s="50" t="n"/>
      <c r="F613" s="52" t="n"/>
      <c r="G613" s="50" t="n"/>
      <c r="H613" s="50" t="n"/>
      <c r="I613" s="50" t="n"/>
    </row>
    <row r="614" ht="15" customHeight="1" s="36">
      <c r="A614" s="49" t="n"/>
      <c r="B614" s="50" t="n"/>
      <c r="C614" s="51">
        <f>IF($B614="","",IFERROR(INDEX(Lists!$B$4:$B$153,MATCH($B614,Lists!$A$4:$A$153,0)),"Other / Unsorted"))</f>
        <v/>
      </c>
      <c r="D614" s="51">
        <f>IF($B614="","",IFERROR(INDEX(Lists!$C$4:$C$153,MATCH($B614,Lists!$A$4:$A$153,0)),"Spending"))</f>
        <v/>
      </c>
      <c r="E614" s="50" t="n"/>
      <c r="F614" s="52" t="n"/>
      <c r="G614" s="50" t="n"/>
      <c r="H614" s="50" t="n"/>
      <c r="I614" s="50" t="n"/>
    </row>
    <row r="615" ht="15" customHeight="1" s="36">
      <c r="A615" s="49" t="n"/>
      <c r="B615" s="50" t="n"/>
      <c r="C615" s="51">
        <f>IF($B615="","",IFERROR(INDEX(Lists!$B$4:$B$153,MATCH($B615,Lists!$A$4:$A$153,0)),"Other / Unsorted"))</f>
        <v/>
      </c>
      <c r="D615" s="51">
        <f>IF($B615="","",IFERROR(INDEX(Lists!$C$4:$C$153,MATCH($B615,Lists!$A$4:$A$153,0)),"Spending"))</f>
        <v/>
      </c>
      <c r="E615" s="50" t="n"/>
      <c r="F615" s="52" t="n"/>
      <c r="G615" s="50" t="n"/>
      <c r="H615" s="50" t="n"/>
      <c r="I615" s="50" t="n"/>
    </row>
    <row r="616" ht="15" customHeight="1" s="36">
      <c r="A616" s="49" t="n"/>
      <c r="B616" s="50" t="n"/>
      <c r="C616" s="51">
        <f>IF($B616="","",IFERROR(INDEX(Lists!$B$4:$B$153,MATCH($B616,Lists!$A$4:$A$153,0)),"Other / Unsorted"))</f>
        <v/>
      </c>
      <c r="D616" s="51">
        <f>IF($B616="","",IFERROR(INDEX(Lists!$C$4:$C$153,MATCH($B616,Lists!$A$4:$A$153,0)),"Spending"))</f>
        <v/>
      </c>
      <c r="E616" s="50" t="n"/>
      <c r="F616" s="52" t="n"/>
      <c r="G616" s="50" t="n"/>
      <c r="H616" s="50" t="n"/>
      <c r="I616" s="50" t="n"/>
    </row>
    <row r="617" ht="15" customHeight="1" s="36">
      <c r="A617" s="49" t="n"/>
      <c r="B617" s="50" t="n"/>
      <c r="C617" s="51">
        <f>IF($B617="","",IFERROR(INDEX(Lists!$B$4:$B$153,MATCH($B617,Lists!$A$4:$A$153,0)),"Other / Unsorted"))</f>
        <v/>
      </c>
      <c r="D617" s="51">
        <f>IF($B617="","",IFERROR(INDEX(Lists!$C$4:$C$153,MATCH($B617,Lists!$A$4:$A$153,0)),"Spending"))</f>
        <v/>
      </c>
      <c r="E617" s="50" t="n"/>
      <c r="F617" s="52" t="n"/>
      <c r="G617" s="50" t="n"/>
      <c r="H617" s="50" t="n"/>
      <c r="I617" s="50" t="n"/>
    </row>
    <row r="618" ht="15" customHeight="1" s="36">
      <c r="A618" s="49" t="n"/>
      <c r="B618" s="50" t="n"/>
      <c r="C618" s="51">
        <f>IF($B618="","",IFERROR(INDEX(Lists!$B$4:$B$153,MATCH($B618,Lists!$A$4:$A$153,0)),"Other / Unsorted"))</f>
        <v/>
      </c>
      <c r="D618" s="51">
        <f>IF($B618="","",IFERROR(INDEX(Lists!$C$4:$C$153,MATCH($B618,Lists!$A$4:$A$153,0)),"Spending"))</f>
        <v/>
      </c>
      <c r="E618" s="50" t="n"/>
      <c r="F618" s="52" t="n"/>
      <c r="G618" s="50" t="n"/>
      <c r="H618" s="50" t="n"/>
      <c r="I618" s="50" t="n"/>
    </row>
    <row r="619" ht="15" customHeight="1" s="36">
      <c r="A619" s="49" t="n"/>
      <c r="B619" s="50" t="n"/>
      <c r="C619" s="51">
        <f>IF($B619="","",IFERROR(INDEX(Lists!$B$4:$B$153,MATCH($B619,Lists!$A$4:$A$153,0)),"Other / Unsorted"))</f>
        <v/>
      </c>
      <c r="D619" s="51">
        <f>IF($B619="","",IFERROR(INDEX(Lists!$C$4:$C$153,MATCH($B619,Lists!$A$4:$A$153,0)),"Spending"))</f>
        <v/>
      </c>
      <c r="E619" s="50" t="n"/>
      <c r="F619" s="52" t="n"/>
      <c r="G619" s="50" t="n"/>
      <c r="H619" s="50" t="n"/>
      <c r="I619" s="50" t="n"/>
    </row>
    <row r="620" ht="15" customHeight="1" s="36">
      <c r="A620" s="49" t="n"/>
      <c r="B620" s="50" t="n"/>
      <c r="C620" s="51">
        <f>IF($B620="","",IFERROR(INDEX(Lists!$B$4:$B$153,MATCH($B620,Lists!$A$4:$A$153,0)),"Other / Unsorted"))</f>
        <v/>
      </c>
      <c r="D620" s="51">
        <f>IF($B620="","",IFERROR(INDEX(Lists!$C$4:$C$153,MATCH($B620,Lists!$A$4:$A$153,0)),"Spending"))</f>
        <v/>
      </c>
      <c r="E620" s="50" t="n"/>
      <c r="F620" s="52" t="n"/>
      <c r="G620" s="50" t="n"/>
      <c r="H620" s="50" t="n"/>
      <c r="I620" s="50" t="n"/>
    </row>
    <row r="621" ht="15" customHeight="1" s="36">
      <c r="A621" s="49" t="n"/>
      <c r="B621" s="50" t="n"/>
      <c r="C621" s="51">
        <f>IF($B621="","",IFERROR(INDEX(Lists!$B$4:$B$153,MATCH($B621,Lists!$A$4:$A$153,0)),"Other / Unsorted"))</f>
        <v/>
      </c>
      <c r="D621" s="51">
        <f>IF($B621="","",IFERROR(INDEX(Lists!$C$4:$C$153,MATCH($B621,Lists!$A$4:$A$153,0)),"Spending"))</f>
        <v/>
      </c>
      <c r="E621" s="50" t="n"/>
      <c r="F621" s="52" t="n"/>
      <c r="G621" s="50" t="n"/>
      <c r="H621" s="50" t="n"/>
      <c r="I621" s="50" t="n"/>
    </row>
    <row r="622" ht="15" customHeight="1" s="36">
      <c r="A622" s="49" t="n"/>
      <c r="B622" s="50" t="n"/>
      <c r="C622" s="51">
        <f>IF($B622="","",IFERROR(INDEX(Lists!$B$4:$B$153,MATCH($B622,Lists!$A$4:$A$153,0)),"Other / Unsorted"))</f>
        <v/>
      </c>
      <c r="D622" s="51">
        <f>IF($B622="","",IFERROR(INDEX(Lists!$C$4:$C$153,MATCH($B622,Lists!$A$4:$A$153,0)),"Spending"))</f>
        <v/>
      </c>
      <c r="E622" s="50" t="n"/>
      <c r="F622" s="52" t="n"/>
      <c r="G622" s="50" t="n"/>
      <c r="H622" s="50" t="n"/>
      <c r="I622" s="50" t="n"/>
    </row>
    <row r="623" ht="15" customHeight="1" s="36">
      <c r="A623" s="49" t="n"/>
      <c r="B623" s="50" t="n"/>
      <c r="C623" s="51">
        <f>IF($B623="","",IFERROR(INDEX(Lists!$B$4:$B$153,MATCH($B623,Lists!$A$4:$A$153,0)),"Other / Unsorted"))</f>
        <v/>
      </c>
      <c r="D623" s="51">
        <f>IF($B623="","",IFERROR(INDEX(Lists!$C$4:$C$153,MATCH($B623,Lists!$A$4:$A$153,0)),"Spending"))</f>
        <v/>
      </c>
      <c r="E623" s="50" t="n"/>
      <c r="F623" s="52" t="n"/>
      <c r="G623" s="50" t="n"/>
      <c r="H623" s="50" t="n"/>
      <c r="I623" s="50" t="n"/>
    </row>
    <row r="624" ht="15" customHeight="1" s="36">
      <c r="A624" s="49" t="n"/>
      <c r="B624" s="50" t="n"/>
      <c r="C624" s="51">
        <f>IF($B624="","",IFERROR(INDEX(Lists!$B$4:$B$153,MATCH($B624,Lists!$A$4:$A$153,0)),"Other / Unsorted"))</f>
        <v/>
      </c>
      <c r="D624" s="51">
        <f>IF($B624="","",IFERROR(INDEX(Lists!$C$4:$C$153,MATCH($B624,Lists!$A$4:$A$153,0)),"Spending"))</f>
        <v/>
      </c>
      <c r="E624" s="50" t="n"/>
      <c r="F624" s="52" t="n"/>
      <c r="G624" s="50" t="n"/>
      <c r="H624" s="50" t="n"/>
      <c r="I624" s="50" t="n"/>
    </row>
    <row r="625" ht="15" customHeight="1" s="36">
      <c r="A625" s="49" t="n"/>
      <c r="B625" s="50" t="n"/>
      <c r="C625" s="51">
        <f>IF($B625="","",IFERROR(INDEX(Lists!$B$4:$B$153,MATCH($B625,Lists!$A$4:$A$153,0)),"Other / Unsorted"))</f>
        <v/>
      </c>
      <c r="D625" s="51">
        <f>IF($B625="","",IFERROR(INDEX(Lists!$C$4:$C$153,MATCH($B625,Lists!$A$4:$A$153,0)),"Spending"))</f>
        <v/>
      </c>
      <c r="E625" s="50" t="n"/>
      <c r="F625" s="52" t="n"/>
      <c r="G625" s="50" t="n"/>
      <c r="H625" s="50" t="n"/>
      <c r="I625" s="50" t="n"/>
    </row>
    <row r="626" ht="15" customHeight="1" s="36">
      <c r="A626" s="49" t="n"/>
      <c r="B626" s="50" t="n"/>
      <c r="C626" s="51">
        <f>IF($B626="","",IFERROR(INDEX(Lists!$B$4:$B$153,MATCH($B626,Lists!$A$4:$A$153,0)),"Other / Unsorted"))</f>
        <v/>
      </c>
      <c r="D626" s="51">
        <f>IF($B626="","",IFERROR(INDEX(Lists!$C$4:$C$153,MATCH($B626,Lists!$A$4:$A$153,0)),"Spending"))</f>
        <v/>
      </c>
      <c r="E626" s="50" t="n"/>
      <c r="F626" s="52" t="n"/>
      <c r="G626" s="50" t="n"/>
      <c r="H626" s="50" t="n"/>
      <c r="I626" s="50" t="n"/>
    </row>
    <row r="627" ht="15" customHeight="1" s="36">
      <c r="A627" s="49" t="n"/>
      <c r="B627" s="50" t="n"/>
      <c r="C627" s="51">
        <f>IF($B627="","",IFERROR(INDEX(Lists!$B$4:$B$153,MATCH($B627,Lists!$A$4:$A$153,0)),"Other / Unsorted"))</f>
        <v/>
      </c>
      <c r="D627" s="51">
        <f>IF($B627="","",IFERROR(INDEX(Lists!$C$4:$C$153,MATCH($B627,Lists!$A$4:$A$153,0)),"Spending"))</f>
        <v/>
      </c>
      <c r="E627" s="50" t="n"/>
      <c r="F627" s="52" t="n"/>
      <c r="G627" s="50" t="n"/>
      <c r="H627" s="50" t="n"/>
      <c r="I627" s="50" t="n"/>
    </row>
    <row r="628" ht="15" customHeight="1" s="36">
      <c r="A628" s="49" t="n"/>
      <c r="B628" s="50" t="n"/>
      <c r="C628" s="51">
        <f>IF($B628="","",IFERROR(INDEX(Lists!$B$4:$B$153,MATCH($B628,Lists!$A$4:$A$153,0)),"Other / Unsorted"))</f>
        <v/>
      </c>
      <c r="D628" s="51">
        <f>IF($B628="","",IFERROR(INDEX(Lists!$C$4:$C$153,MATCH($B628,Lists!$A$4:$A$153,0)),"Spending"))</f>
        <v/>
      </c>
      <c r="E628" s="50" t="n"/>
      <c r="F628" s="52" t="n"/>
      <c r="G628" s="50" t="n"/>
      <c r="H628" s="50" t="n"/>
      <c r="I628" s="50" t="n"/>
    </row>
    <row r="629" ht="15" customHeight="1" s="36">
      <c r="A629" s="49" t="n"/>
      <c r="B629" s="50" t="n"/>
      <c r="C629" s="51">
        <f>IF($B629="","",IFERROR(INDEX(Lists!$B$4:$B$153,MATCH($B629,Lists!$A$4:$A$153,0)),"Other / Unsorted"))</f>
        <v/>
      </c>
      <c r="D629" s="51">
        <f>IF($B629="","",IFERROR(INDEX(Lists!$C$4:$C$153,MATCH($B629,Lists!$A$4:$A$153,0)),"Spending"))</f>
        <v/>
      </c>
      <c r="E629" s="50" t="n"/>
      <c r="F629" s="52" t="n"/>
      <c r="G629" s="50" t="n"/>
      <c r="H629" s="50" t="n"/>
      <c r="I629" s="50" t="n"/>
    </row>
    <row r="630" ht="15" customHeight="1" s="36">
      <c r="A630" s="49" t="n"/>
      <c r="B630" s="50" t="n"/>
      <c r="C630" s="51">
        <f>IF($B630="","",IFERROR(INDEX(Lists!$B$4:$B$153,MATCH($B630,Lists!$A$4:$A$153,0)),"Other / Unsorted"))</f>
        <v/>
      </c>
      <c r="D630" s="51">
        <f>IF($B630="","",IFERROR(INDEX(Lists!$C$4:$C$153,MATCH($B630,Lists!$A$4:$A$153,0)),"Spending"))</f>
        <v/>
      </c>
      <c r="E630" s="50" t="n"/>
      <c r="F630" s="52" t="n"/>
      <c r="G630" s="50" t="n"/>
      <c r="H630" s="50" t="n"/>
      <c r="I630" s="50" t="n"/>
    </row>
    <row r="631" ht="15" customHeight="1" s="36">
      <c r="A631" s="49" t="n"/>
      <c r="B631" s="50" t="n"/>
      <c r="C631" s="51">
        <f>IF($B631="","",IFERROR(INDEX(Lists!$B$4:$B$153,MATCH($B631,Lists!$A$4:$A$153,0)),"Other / Unsorted"))</f>
        <v/>
      </c>
      <c r="D631" s="51">
        <f>IF($B631="","",IFERROR(INDEX(Lists!$C$4:$C$153,MATCH($B631,Lists!$A$4:$A$153,0)),"Spending"))</f>
        <v/>
      </c>
      <c r="E631" s="50" t="n"/>
      <c r="F631" s="52" t="n"/>
      <c r="G631" s="50" t="n"/>
      <c r="H631" s="50" t="n"/>
      <c r="I631" s="50" t="n"/>
    </row>
    <row r="632" ht="15" customHeight="1" s="36">
      <c r="A632" s="49" t="n"/>
      <c r="B632" s="50" t="n"/>
      <c r="C632" s="51">
        <f>IF($B632="","",IFERROR(INDEX(Lists!$B$4:$B$153,MATCH($B632,Lists!$A$4:$A$153,0)),"Other / Unsorted"))</f>
        <v/>
      </c>
      <c r="D632" s="51">
        <f>IF($B632="","",IFERROR(INDEX(Lists!$C$4:$C$153,MATCH($B632,Lists!$A$4:$A$153,0)),"Spending"))</f>
        <v/>
      </c>
      <c r="E632" s="50" t="n"/>
      <c r="F632" s="52" t="n"/>
      <c r="G632" s="50" t="n"/>
      <c r="H632" s="50" t="n"/>
      <c r="I632" s="50" t="n"/>
    </row>
    <row r="633" ht="15" customHeight="1" s="36">
      <c r="A633" s="49" t="n"/>
      <c r="B633" s="50" t="n"/>
      <c r="C633" s="51">
        <f>IF($B633="","",IFERROR(INDEX(Lists!$B$4:$B$153,MATCH($B633,Lists!$A$4:$A$153,0)),"Other / Unsorted"))</f>
        <v/>
      </c>
      <c r="D633" s="51">
        <f>IF($B633="","",IFERROR(INDEX(Lists!$C$4:$C$153,MATCH($B633,Lists!$A$4:$A$153,0)),"Spending"))</f>
        <v/>
      </c>
      <c r="E633" s="50" t="n"/>
      <c r="F633" s="52" t="n"/>
      <c r="G633" s="50" t="n"/>
      <c r="H633" s="50" t="n"/>
      <c r="I633" s="50" t="n"/>
    </row>
    <row r="634" ht="15" customHeight="1" s="36">
      <c r="A634" s="49" t="n"/>
      <c r="B634" s="50" t="n"/>
      <c r="C634" s="51">
        <f>IF($B634="","",IFERROR(INDEX(Lists!$B$4:$B$153,MATCH($B634,Lists!$A$4:$A$153,0)),"Other / Unsorted"))</f>
        <v/>
      </c>
      <c r="D634" s="51">
        <f>IF($B634="","",IFERROR(INDEX(Lists!$C$4:$C$153,MATCH($B634,Lists!$A$4:$A$153,0)),"Spending"))</f>
        <v/>
      </c>
      <c r="E634" s="50" t="n"/>
      <c r="F634" s="52" t="n"/>
      <c r="G634" s="50" t="n"/>
      <c r="H634" s="50" t="n"/>
      <c r="I634" s="50" t="n"/>
    </row>
    <row r="635" ht="15" customHeight="1" s="36">
      <c r="A635" s="49" t="n"/>
      <c r="B635" s="50" t="n"/>
      <c r="C635" s="51">
        <f>IF($B635="","",IFERROR(INDEX(Lists!$B$4:$B$153,MATCH($B635,Lists!$A$4:$A$153,0)),"Other / Unsorted"))</f>
        <v/>
      </c>
      <c r="D635" s="51">
        <f>IF($B635="","",IFERROR(INDEX(Lists!$C$4:$C$153,MATCH($B635,Lists!$A$4:$A$153,0)),"Spending"))</f>
        <v/>
      </c>
      <c r="E635" s="50" t="n"/>
      <c r="F635" s="52" t="n"/>
      <c r="G635" s="50" t="n"/>
      <c r="H635" s="50" t="n"/>
      <c r="I635" s="50" t="n"/>
    </row>
    <row r="636" ht="15" customHeight="1" s="36">
      <c r="A636" s="49" t="n"/>
      <c r="B636" s="50" t="n"/>
      <c r="C636" s="51">
        <f>IF($B636="","",IFERROR(INDEX(Lists!$B$4:$B$153,MATCH($B636,Lists!$A$4:$A$153,0)),"Other / Unsorted"))</f>
        <v/>
      </c>
      <c r="D636" s="51">
        <f>IF($B636="","",IFERROR(INDEX(Lists!$C$4:$C$153,MATCH($B636,Lists!$A$4:$A$153,0)),"Spending"))</f>
        <v/>
      </c>
      <c r="E636" s="50" t="n"/>
      <c r="F636" s="52" t="n"/>
      <c r="G636" s="50" t="n"/>
      <c r="H636" s="50" t="n"/>
      <c r="I636" s="50" t="n"/>
    </row>
    <row r="637" ht="15" customHeight="1" s="36">
      <c r="A637" s="49" t="n"/>
      <c r="B637" s="50" t="n"/>
      <c r="C637" s="51">
        <f>IF($B637="","",IFERROR(INDEX(Lists!$B$4:$B$153,MATCH($B637,Lists!$A$4:$A$153,0)),"Other / Unsorted"))</f>
        <v/>
      </c>
      <c r="D637" s="51">
        <f>IF($B637="","",IFERROR(INDEX(Lists!$C$4:$C$153,MATCH($B637,Lists!$A$4:$A$153,0)),"Spending"))</f>
        <v/>
      </c>
      <c r="E637" s="50" t="n"/>
      <c r="F637" s="52" t="n"/>
      <c r="G637" s="50" t="n"/>
      <c r="H637" s="50" t="n"/>
      <c r="I637" s="50" t="n"/>
    </row>
    <row r="638" ht="15" customHeight="1" s="36">
      <c r="A638" s="49" t="n"/>
      <c r="B638" s="50" t="n"/>
      <c r="C638" s="51">
        <f>IF($B638="","",IFERROR(INDEX(Lists!$B$4:$B$153,MATCH($B638,Lists!$A$4:$A$153,0)),"Other / Unsorted"))</f>
        <v/>
      </c>
      <c r="D638" s="51">
        <f>IF($B638="","",IFERROR(INDEX(Lists!$C$4:$C$153,MATCH($B638,Lists!$A$4:$A$153,0)),"Spending"))</f>
        <v/>
      </c>
      <c r="E638" s="50" t="n"/>
      <c r="F638" s="52" t="n"/>
      <c r="G638" s="50" t="n"/>
      <c r="H638" s="50" t="n"/>
      <c r="I638" s="50" t="n"/>
    </row>
    <row r="639" ht="15" customHeight="1" s="36">
      <c r="A639" s="49" t="n"/>
      <c r="B639" s="50" t="n"/>
      <c r="C639" s="51">
        <f>IF($B639="","",IFERROR(INDEX(Lists!$B$4:$B$153,MATCH($B639,Lists!$A$4:$A$153,0)),"Other / Unsorted"))</f>
        <v/>
      </c>
      <c r="D639" s="51">
        <f>IF($B639="","",IFERROR(INDEX(Lists!$C$4:$C$153,MATCH($B639,Lists!$A$4:$A$153,0)),"Spending"))</f>
        <v/>
      </c>
      <c r="E639" s="50" t="n"/>
      <c r="F639" s="52" t="n"/>
      <c r="G639" s="50" t="n"/>
      <c r="H639" s="50" t="n"/>
      <c r="I639" s="50" t="n"/>
    </row>
    <row r="640" ht="15" customHeight="1" s="36">
      <c r="A640" s="49" t="n"/>
      <c r="B640" s="50" t="n"/>
      <c r="C640" s="51">
        <f>IF($B640="","",IFERROR(INDEX(Lists!$B$4:$B$153,MATCH($B640,Lists!$A$4:$A$153,0)),"Other / Unsorted"))</f>
        <v/>
      </c>
      <c r="D640" s="51">
        <f>IF($B640="","",IFERROR(INDEX(Lists!$C$4:$C$153,MATCH($B640,Lists!$A$4:$A$153,0)),"Spending"))</f>
        <v/>
      </c>
      <c r="E640" s="50" t="n"/>
      <c r="F640" s="52" t="n"/>
      <c r="G640" s="50" t="n"/>
      <c r="H640" s="50" t="n"/>
      <c r="I640" s="50" t="n"/>
    </row>
    <row r="641" ht="15" customHeight="1" s="36">
      <c r="A641" s="49" t="n"/>
      <c r="B641" s="50" t="n"/>
      <c r="C641" s="51">
        <f>IF($B641="","",IFERROR(INDEX(Lists!$B$4:$B$153,MATCH($B641,Lists!$A$4:$A$153,0)),"Other / Unsorted"))</f>
        <v/>
      </c>
      <c r="D641" s="51">
        <f>IF($B641="","",IFERROR(INDEX(Lists!$C$4:$C$153,MATCH($B641,Lists!$A$4:$A$153,0)),"Spending"))</f>
        <v/>
      </c>
      <c r="E641" s="50" t="n"/>
      <c r="F641" s="52" t="n"/>
      <c r="G641" s="50" t="n"/>
      <c r="H641" s="50" t="n"/>
      <c r="I641" s="50" t="n"/>
    </row>
    <row r="642" ht="15" customHeight="1" s="36">
      <c r="A642" s="49" t="n"/>
      <c r="B642" s="50" t="n"/>
      <c r="C642" s="51">
        <f>IF($B642="","",IFERROR(INDEX(Lists!$B$4:$B$153,MATCH($B642,Lists!$A$4:$A$153,0)),"Other / Unsorted"))</f>
        <v/>
      </c>
      <c r="D642" s="51">
        <f>IF($B642="","",IFERROR(INDEX(Lists!$C$4:$C$153,MATCH($B642,Lists!$A$4:$A$153,0)),"Spending"))</f>
        <v/>
      </c>
      <c r="E642" s="50" t="n"/>
      <c r="F642" s="52" t="n"/>
      <c r="G642" s="50" t="n"/>
      <c r="H642" s="50" t="n"/>
      <c r="I642" s="50" t="n"/>
    </row>
    <row r="643" ht="15" customHeight="1" s="36">
      <c r="A643" s="49" t="n"/>
      <c r="B643" s="50" t="n"/>
      <c r="C643" s="51">
        <f>IF($B643="","",IFERROR(INDEX(Lists!$B$4:$B$153,MATCH($B643,Lists!$A$4:$A$153,0)),"Other / Unsorted"))</f>
        <v/>
      </c>
      <c r="D643" s="51">
        <f>IF($B643="","",IFERROR(INDEX(Lists!$C$4:$C$153,MATCH($B643,Lists!$A$4:$A$153,0)),"Spending"))</f>
        <v/>
      </c>
      <c r="E643" s="50" t="n"/>
      <c r="F643" s="52" t="n"/>
      <c r="G643" s="50" t="n"/>
      <c r="H643" s="50" t="n"/>
      <c r="I643" s="50" t="n"/>
    </row>
    <row r="644" ht="15" customHeight="1" s="36">
      <c r="A644" s="49" t="n"/>
      <c r="B644" s="50" t="n"/>
      <c r="C644" s="51">
        <f>IF($B644="","",IFERROR(INDEX(Lists!$B$4:$B$153,MATCH($B644,Lists!$A$4:$A$153,0)),"Other / Unsorted"))</f>
        <v/>
      </c>
      <c r="D644" s="51">
        <f>IF($B644="","",IFERROR(INDEX(Lists!$C$4:$C$153,MATCH($B644,Lists!$A$4:$A$153,0)),"Spending"))</f>
        <v/>
      </c>
      <c r="E644" s="50" t="n"/>
      <c r="F644" s="52" t="n"/>
      <c r="G644" s="50" t="n"/>
      <c r="H644" s="50" t="n"/>
      <c r="I644" s="50" t="n"/>
    </row>
    <row r="645" ht="15" customHeight="1" s="36">
      <c r="A645" s="49" t="n"/>
      <c r="B645" s="50" t="n"/>
      <c r="C645" s="51">
        <f>IF($B645="","",IFERROR(INDEX(Lists!$B$4:$B$153,MATCH($B645,Lists!$A$4:$A$153,0)),"Other / Unsorted"))</f>
        <v/>
      </c>
      <c r="D645" s="51">
        <f>IF($B645="","",IFERROR(INDEX(Lists!$C$4:$C$153,MATCH($B645,Lists!$A$4:$A$153,0)),"Spending"))</f>
        <v/>
      </c>
      <c r="E645" s="50" t="n"/>
      <c r="F645" s="52" t="n"/>
      <c r="G645" s="50" t="n"/>
      <c r="H645" s="50" t="n"/>
      <c r="I645" s="50" t="n"/>
    </row>
    <row r="646" ht="15" customHeight="1" s="36">
      <c r="A646" s="49" t="n"/>
      <c r="B646" s="50" t="n"/>
      <c r="C646" s="51">
        <f>IF($B646="","",IFERROR(INDEX(Lists!$B$4:$B$153,MATCH($B646,Lists!$A$4:$A$153,0)),"Other / Unsorted"))</f>
        <v/>
      </c>
      <c r="D646" s="51">
        <f>IF($B646="","",IFERROR(INDEX(Lists!$C$4:$C$153,MATCH($B646,Lists!$A$4:$A$153,0)),"Spending"))</f>
        <v/>
      </c>
      <c r="E646" s="50" t="n"/>
      <c r="F646" s="52" t="n"/>
      <c r="G646" s="50" t="n"/>
      <c r="H646" s="50" t="n"/>
      <c r="I646" s="50" t="n"/>
    </row>
    <row r="647" ht="15" customHeight="1" s="36">
      <c r="A647" s="49" t="n"/>
      <c r="B647" s="50" t="n"/>
      <c r="C647" s="51">
        <f>IF($B647="","",IFERROR(INDEX(Lists!$B$4:$B$153,MATCH($B647,Lists!$A$4:$A$153,0)),"Other / Unsorted"))</f>
        <v/>
      </c>
      <c r="D647" s="51">
        <f>IF($B647="","",IFERROR(INDEX(Lists!$C$4:$C$153,MATCH($B647,Lists!$A$4:$A$153,0)),"Spending"))</f>
        <v/>
      </c>
      <c r="E647" s="50" t="n"/>
      <c r="F647" s="52" t="n"/>
      <c r="G647" s="50" t="n"/>
      <c r="H647" s="50" t="n"/>
      <c r="I647" s="50" t="n"/>
    </row>
    <row r="648" ht="15" customHeight="1" s="36">
      <c r="A648" s="49" t="n"/>
      <c r="B648" s="50" t="n"/>
      <c r="C648" s="51">
        <f>IF($B648="","",IFERROR(INDEX(Lists!$B$4:$B$153,MATCH($B648,Lists!$A$4:$A$153,0)),"Other / Unsorted"))</f>
        <v/>
      </c>
      <c r="D648" s="51">
        <f>IF($B648="","",IFERROR(INDEX(Lists!$C$4:$C$153,MATCH($B648,Lists!$A$4:$A$153,0)),"Spending"))</f>
        <v/>
      </c>
      <c r="E648" s="50" t="n"/>
      <c r="F648" s="52" t="n"/>
      <c r="G648" s="50" t="n"/>
      <c r="H648" s="50" t="n"/>
      <c r="I648" s="50" t="n"/>
    </row>
    <row r="649" ht="15" customHeight="1" s="36">
      <c r="A649" s="49" t="n"/>
      <c r="B649" s="50" t="n"/>
      <c r="C649" s="51">
        <f>IF($B649="","",IFERROR(INDEX(Lists!$B$4:$B$153,MATCH($B649,Lists!$A$4:$A$153,0)),"Other / Unsorted"))</f>
        <v/>
      </c>
      <c r="D649" s="51">
        <f>IF($B649="","",IFERROR(INDEX(Lists!$C$4:$C$153,MATCH($B649,Lists!$A$4:$A$153,0)),"Spending"))</f>
        <v/>
      </c>
      <c r="E649" s="50" t="n"/>
      <c r="F649" s="52" t="n"/>
      <c r="G649" s="50" t="n"/>
      <c r="H649" s="50" t="n"/>
      <c r="I649" s="50" t="n"/>
    </row>
    <row r="650" ht="15" customHeight="1" s="36">
      <c r="A650" s="49" t="n"/>
      <c r="B650" s="50" t="n"/>
      <c r="C650" s="51">
        <f>IF($B650="","",IFERROR(INDEX(Lists!$B$4:$B$153,MATCH($B650,Lists!$A$4:$A$153,0)),"Other / Unsorted"))</f>
        <v/>
      </c>
      <c r="D650" s="51">
        <f>IF($B650="","",IFERROR(INDEX(Lists!$C$4:$C$153,MATCH($B650,Lists!$A$4:$A$153,0)),"Spending"))</f>
        <v/>
      </c>
      <c r="E650" s="50" t="n"/>
      <c r="F650" s="52" t="n"/>
      <c r="G650" s="50" t="n"/>
      <c r="H650" s="50" t="n"/>
      <c r="I650" s="50" t="n"/>
    </row>
    <row r="651" ht="15" customHeight="1" s="36">
      <c r="A651" s="49" t="n"/>
      <c r="B651" s="50" t="n"/>
      <c r="C651" s="51">
        <f>IF($B651="","",IFERROR(INDEX(Lists!$B$4:$B$153,MATCH($B651,Lists!$A$4:$A$153,0)),"Other / Unsorted"))</f>
        <v/>
      </c>
      <c r="D651" s="51">
        <f>IF($B651="","",IFERROR(INDEX(Lists!$C$4:$C$153,MATCH($B651,Lists!$A$4:$A$153,0)),"Spending"))</f>
        <v/>
      </c>
      <c r="E651" s="50" t="n"/>
      <c r="F651" s="52" t="n"/>
      <c r="G651" s="50" t="n"/>
      <c r="H651" s="50" t="n"/>
      <c r="I651" s="50" t="n"/>
    </row>
    <row r="652" ht="15" customHeight="1" s="36">
      <c r="A652" s="49" t="n"/>
      <c r="B652" s="50" t="n"/>
      <c r="C652" s="51">
        <f>IF($B652="","",IFERROR(INDEX(Lists!$B$4:$B$153,MATCH($B652,Lists!$A$4:$A$153,0)),"Other / Unsorted"))</f>
        <v/>
      </c>
      <c r="D652" s="51">
        <f>IF($B652="","",IFERROR(INDEX(Lists!$C$4:$C$153,MATCH($B652,Lists!$A$4:$A$153,0)),"Spending"))</f>
        <v/>
      </c>
      <c r="E652" s="50" t="n"/>
      <c r="F652" s="52" t="n"/>
      <c r="G652" s="50" t="n"/>
      <c r="H652" s="50" t="n"/>
      <c r="I652" s="50" t="n"/>
    </row>
    <row r="653" ht="15" customHeight="1" s="36">
      <c r="A653" s="49" t="n"/>
      <c r="B653" s="50" t="n"/>
      <c r="C653" s="51">
        <f>IF($B653="","",IFERROR(INDEX(Lists!$B$4:$B$153,MATCH($B653,Lists!$A$4:$A$153,0)),"Other / Unsorted"))</f>
        <v/>
      </c>
      <c r="D653" s="51">
        <f>IF($B653="","",IFERROR(INDEX(Lists!$C$4:$C$153,MATCH($B653,Lists!$A$4:$A$153,0)),"Spending"))</f>
        <v/>
      </c>
      <c r="E653" s="50" t="n"/>
      <c r="F653" s="52" t="n"/>
      <c r="G653" s="50" t="n"/>
      <c r="H653" s="50" t="n"/>
      <c r="I653" s="50" t="n"/>
    </row>
    <row r="654" ht="15" customHeight="1" s="36">
      <c r="A654" s="49" t="n"/>
      <c r="B654" s="50" t="n"/>
      <c r="C654" s="51">
        <f>IF($B654="","",IFERROR(INDEX(Lists!$B$4:$B$153,MATCH($B654,Lists!$A$4:$A$153,0)),"Other / Unsorted"))</f>
        <v/>
      </c>
      <c r="D654" s="51">
        <f>IF($B654="","",IFERROR(INDEX(Lists!$C$4:$C$153,MATCH($B654,Lists!$A$4:$A$153,0)),"Spending"))</f>
        <v/>
      </c>
      <c r="E654" s="50" t="n"/>
      <c r="F654" s="52" t="n"/>
      <c r="G654" s="50" t="n"/>
      <c r="H654" s="50" t="n"/>
      <c r="I654" s="50" t="n"/>
    </row>
    <row r="655" ht="15" customHeight="1" s="36">
      <c r="A655" s="49" t="n"/>
      <c r="B655" s="50" t="n"/>
      <c r="C655" s="51">
        <f>IF($B655="","",IFERROR(INDEX(Lists!$B$4:$B$153,MATCH($B655,Lists!$A$4:$A$153,0)),"Other / Unsorted"))</f>
        <v/>
      </c>
      <c r="D655" s="51">
        <f>IF($B655="","",IFERROR(INDEX(Lists!$C$4:$C$153,MATCH($B655,Lists!$A$4:$A$153,0)),"Spending"))</f>
        <v/>
      </c>
      <c r="E655" s="50" t="n"/>
      <c r="F655" s="52" t="n"/>
      <c r="G655" s="50" t="n"/>
      <c r="H655" s="50" t="n"/>
      <c r="I655" s="50" t="n"/>
    </row>
    <row r="656" ht="15" customHeight="1" s="36">
      <c r="A656" s="49" t="n"/>
      <c r="B656" s="50" t="n"/>
      <c r="C656" s="51">
        <f>IF($B656="","",IFERROR(INDEX(Lists!$B$4:$B$153,MATCH($B656,Lists!$A$4:$A$153,0)),"Other / Unsorted"))</f>
        <v/>
      </c>
      <c r="D656" s="51">
        <f>IF($B656="","",IFERROR(INDEX(Lists!$C$4:$C$153,MATCH($B656,Lists!$A$4:$A$153,0)),"Spending"))</f>
        <v/>
      </c>
      <c r="E656" s="50" t="n"/>
      <c r="F656" s="52" t="n"/>
      <c r="G656" s="50" t="n"/>
      <c r="H656" s="50" t="n"/>
      <c r="I656" s="50" t="n"/>
    </row>
    <row r="657" ht="15" customHeight="1" s="36">
      <c r="A657" s="49" t="n"/>
      <c r="B657" s="50" t="n"/>
      <c r="C657" s="51">
        <f>IF($B657="","",IFERROR(INDEX(Lists!$B$4:$B$153,MATCH($B657,Lists!$A$4:$A$153,0)),"Other / Unsorted"))</f>
        <v/>
      </c>
      <c r="D657" s="51">
        <f>IF($B657="","",IFERROR(INDEX(Lists!$C$4:$C$153,MATCH($B657,Lists!$A$4:$A$153,0)),"Spending"))</f>
        <v/>
      </c>
      <c r="E657" s="50" t="n"/>
      <c r="F657" s="52" t="n"/>
      <c r="G657" s="50" t="n"/>
      <c r="H657" s="50" t="n"/>
      <c r="I657" s="50" t="n"/>
    </row>
    <row r="658" ht="15" customHeight="1" s="36">
      <c r="A658" s="49" t="n"/>
      <c r="B658" s="50" t="n"/>
      <c r="C658" s="51">
        <f>IF($B658="","",IFERROR(INDEX(Lists!$B$4:$B$153,MATCH($B658,Lists!$A$4:$A$153,0)),"Other / Unsorted"))</f>
        <v/>
      </c>
      <c r="D658" s="51">
        <f>IF($B658="","",IFERROR(INDEX(Lists!$C$4:$C$153,MATCH($B658,Lists!$A$4:$A$153,0)),"Spending"))</f>
        <v/>
      </c>
      <c r="E658" s="50" t="n"/>
      <c r="F658" s="52" t="n"/>
      <c r="G658" s="50" t="n"/>
      <c r="H658" s="50" t="n"/>
      <c r="I658" s="50" t="n"/>
    </row>
    <row r="659" ht="15" customHeight="1" s="36">
      <c r="A659" s="49" t="n"/>
      <c r="B659" s="50" t="n"/>
      <c r="C659" s="51">
        <f>IF($B659="","",IFERROR(INDEX(Lists!$B$4:$B$153,MATCH($B659,Lists!$A$4:$A$153,0)),"Other / Unsorted"))</f>
        <v/>
      </c>
      <c r="D659" s="51">
        <f>IF($B659="","",IFERROR(INDEX(Lists!$C$4:$C$153,MATCH($B659,Lists!$A$4:$A$153,0)),"Spending"))</f>
        <v/>
      </c>
      <c r="E659" s="50" t="n"/>
      <c r="F659" s="52" t="n"/>
      <c r="G659" s="50" t="n"/>
      <c r="H659" s="50" t="n"/>
      <c r="I659" s="50" t="n"/>
    </row>
    <row r="660" ht="15" customHeight="1" s="36">
      <c r="A660" s="49" t="n"/>
      <c r="B660" s="50" t="n"/>
      <c r="C660" s="51">
        <f>IF($B660="","",IFERROR(INDEX(Lists!$B$4:$B$153,MATCH($B660,Lists!$A$4:$A$153,0)),"Other / Unsorted"))</f>
        <v/>
      </c>
      <c r="D660" s="51">
        <f>IF($B660="","",IFERROR(INDEX(Lists!$C$4:$C$153,MATCH($B660,Lists!$A$4:$A$153,0)),"Spending"))</f>
        <v/>
      </c>
      <c r="E660" s="50" t="n"/>
      <c r="F660" s="52" t="n"/>
      <c r="G660" s="50" t="n"/>
      <c r="H660" s="50" t="n"/>
      <c r="I660" s="50" t="n"/>
    </row>
    <row r="661" ht="15" customHeight="1" s="36">
      <c r="A661" s="49" t="n"/>
      <c r="B661" s="50" t="n"/>
      <c r="C661" s="51">
        <f>IF($B661="","",IFERROR(INDEX(Lists!$B$4:$B$153,MATCH($B661,Lists!$A$4:$A$153,0)),"Other / Unsorted"))</f>
        <v/>
      </c>
      <c r="D661" s="51">
        <f>IF($B661="","",IFERROR(INDEX(Lists!$C$4:$C$153,MATCH($B661,Lists!$A$4:$A$153,0)),"Spending"))</f>
        <v/>
      </c>
      <c r="E661" s="50" t="n"/>
      <c r="F661" s="52" t="n"/>
      <c r="G661" s="50" t="n"/>
      <c r="H661" s="50" t="n"/>
      <c r="I661" s="50" t="n"/>
    </row>
    <row r="662" ht="15" customHeight="1" s="36">
      <c r="A662" s="49" t="n"/>
      <c r="B662" s="50" t="n"/>
      <c r="C662" s="51">
        <f>IF($B662="","",IFERROR(INDEX(Lists!$B$4:$B$153,MATCH($B662,Lists!$A$4:$A$153,0)),"Other / Unsorted"))</f>
        <v/>
      </c>
      <c r="D662" s="51">
        <f>IF($B662="","",IFERROR(INDEX(Lists!$C$4:$C$153,MATCH($B662,Lists!$A$4:$A$153,0)),"Spending"))</f>
        <v/>
      </c>
      <c r="E662" s="50" t="n"/>
      <c r="F662" s="52" t="n"/>
      <c r="G662" s="50" t="n"/>
      <c r="H662" s="50" t="n"/>
      <c r="I662" s="50" t="n"/>
    </row>
    <row r="663" ht="15" customHeight="1" s="36">
      <c r="A663" s="49" t="n"/>
      <c r="B663" s="50" t="n"/>
      <c r="C663" s="51">
        <f>IF($B663="","",IFERROR(INDEX(Lists!$B$4:$B$153,MATCH($B663,Lists!$A$4:$A$153,0)),"Other / Unsorted"))</f>
        <v/>
      </c>
      <c r="D663" s="51">
        <f>IF($B663="","",IFERROR(INDEX(Lists!$C$4:$C$153,MATCH($B663,Lists!$A$4:$A$153,0)),"Spending"))</f>
        <v/>
      </c>
      <c r="E663" s="50" t="n"/>
      <c r="F663" s="52" t="n"/>
      <c r="G663" s="50" t="n"/>
      <c r="H663" s="50" t="n"/>
      <c r="I663" s="50" t="n"/>
    </row>
    <row r="664" ht="15" customHeight="1" s="36">
      <c r="A664" s="49" t="n"/>
      <c r="B664" s="50" t="n"/>
      <c r="C664" s="51">
        <f>IF($B664="","",IFERROR(INDEX(Lists!$B$4:$B$153,MATCH($B664,Lists!$A$4:$A$153,0)),"Other / Unsorted"))</f>
        <v/>
      </c>
      <c r="D664" s="51">
        <f>IF($B664="","",IFERROR(INDEX(Lists!$C$4:$C$153,MATCH($B664,Lists!$A$4:$A$153,0)),"Spending"))</f>
        <v/>
      </c>
      <c r="E664" s="50" t="n"/>
      <c r="F664" s="52" t="n"/>
      <c r="G664" s="50" t="n"/>
      <c r="H664" s="50" t="n"/>
      <c r="I664" s="50" t="n"/>
    </row>
    <row r="665" ht="15" customHeight="1" s="36">
      <c r="A665" s="49" t="n"/>
      <c r="B665" s="50" t="n"/>
      <c r="C665" s="51">
        <f>IF($B665="","",IFERROR(INDEX(Lists!$B$4:$B$153,MATCH($B665,Lists!$A$4:$A$153,0)),"Other / Unsorted"))</f>
        <v/>
      </c>
      <c r="D665" s="51">
        <f>IF($B665="","",IFERROR(INDEX(Lists!$C$4:$C$153,MATCH($B665,Lists!$A$4:$A$153,0)),"Spending"))</f>
        <v/>
      </c>
      <c r="E665" s="50" t="n"/>
      <c r="F665" s="52" t="n"/>
      <c r="G665" s="50" t="n"/>
      <c r="H665" s="50" t="n"/>
      <c r="I665" s="50" t="n"/>
    </row>
    <row r="666" ht="15" customHeight="1" s="36">
      <c r="A666" s="49" t="n"/>
      <c r="B666" s="50" t="n"/>
      <c r="C666" s="51">
        <f>IF($B666="","",IFERROR(INDEX(Lists!$B$4:$B$153,MATCH($B666,Lists!$A$4:$A$153,0)),"Other / Unsorted"))</f>
        <v/>
      </c>
      <c r="D666" s="51">
        <f>IF($B666="","",IFERROR(INDEX(Lists!$C$4:$C$153,MATCH($B666,Lists!$A$4:$A$153,0)),"Spending"))</f>
        <v/>
      </c>
      <c r="E666" s="50" t="n"/>
      <c r="F666" s="52" t="n"/>
      <c r="G666" s="50" t="n"/>
      <c r="H666" s="50" t="n"/>
      <c r="I666" s="50" t="n"/>
    </row>
    <row r="667" ht="15" customHeight="1" s="36">
      <c r="A667" s="49" t="n"/>
      <c r="B667" s="50" t="n"/>
      <c r="C667" s="51">
        <f>IF($B667="","",IFERROR(INDEX(Lists!$B$4:$B$153,MATCH($B667,Lists!$A$4:$A$153,0)),"Other / Unsorted"))</f>
        <v/>
      </c>
      <c r="D667" s="51">
        <f>IF($B667="","",IFERROR(INDEX(Lists!$C$4:$C$153,MATCH($B667,Lists!$A$4:$A$153,0)),"Spending"))</f>
        <v/>
      </c>
      <c r="E667" s="50" t="n"/>
      <c r="F667" s="52" t="n"/>
      <c r="G667" s="50" t="n"/>
      <c r="H667" s="50" t="n"/>
      <c r="I667" s="50" t="n"/>
    </row>
    <row r="668" ht="15" customHeight="1" s="36">
      <c r="A668" s="49" t="n"/>
      <c r="B668" s="50" t="n"/>
      <c r="C668" s="51">
        <f>IF($B668="","",IFERROR(INDEX(Lists!$B$4:$B$153,MATCH($B668,Lists!$A$4:$A$153,0)),"Other / Unsorted"))</f>
        <v/>
      </c>
      <c r="D668" s="51">
        <f>IF($B668="","",IFERROR(INDEX(Lists!$C$4:$C$153,MATCH($B668,Lists!$A$4:$A$153,0)),"Spending"))</f>
        <v/>
      </c>
      <c r="E668" s="50" t="n"/>
      <c r="F668" s="52" t="n"/>
      <c r="G668" s="50" t="n"/>
      <c r="H668" s="50" t="n"/>
      <c r="I668" s="50" t="n"/>
    </row>
    <row r="669" ht="15" customHeight="1" s="36">
      <c r="A669" s="49" t="n"/>
      <c r="B669" s="50" t="n"/>
      <c r="C669" s="51">
        <f>IF($B669="","",IFERROR(INDEX(Lists!$B$4:$B$153,MATCH($B669,Lists!$A$4:$A$153,0)),"Other / Unsorted"))</f>
        <v/>
      </c>
      <c r="D669" s="51">
        <f>IF($B669="","",IFERROR(INDEX(Lists!$C$4:$C$153,MATCH($B669,Lists!$A$4:$A$153,0)),"Spending"))</f>
        <v/>
      </c>
      <c r="E669" s="50" t="n"/>
      <c r="F669" s="52" t="n"/>
      <c r="G669" s="50" t="n"/>
      <c r="H669" s="50" t="n"/>
      <c r="I669" s="50" t="n"/>
    </row>
    <row r="670" ht="15" customHeight="1" s="36">
      <c r="A670" s="49" t="n"/>
      <c r="B670" s="50" t="n"/>
      <c r="C670" s="51">
        <f>IF($B670="","",IFERROR(INDEX(Lists!$B$4:$B$153,MATCH($B670,Lists!$A$4:$A$153,0)),"Other / Unsorted"))</f>
        <v/>
      </c>
      <c r="D670" s="51">
        <f>IF($B670="","",IFERROR(INDEX(Lists!$C$4:$C$153,MATCH($B670,Lists!$A$4:$A$153,0)),"Spending"))</f>
        <v/>
      </c>
      <c r="E670" s="50" t="n"/>
      <c r="F670" s="52" t="n"/>
      <c r="G670" s="50" t="n"/>
      <c r="H670" s="50" t="n"/>
      <c r="I670" s="50" t="n"/>
    </row>
    <row r="671" ht="15" customHeight="1" s="36">
      <c r="A671" s="49" t="n"/>
      <c r="B671" s="50" t="n"/>
      <c r="C671" s="51">
        <f>IF($B671="","",IFERROR(INDEX(Lists!$B$4:$B$153,MATCH($B671,Lists!$A$4:$A$153,0)),"Other / Unsorted"))</f>
        <v/>
      </c>
      <c r="D671" s="51">
        <f>IF($B671="","",IFERROR(INDEX(Lists!$C$4:$C$153,MATCH($B671,Lists!$A$4:$A$153,0)),"Spending"))</f>
        <v/>
      </c>
      <c r="E671" s="50" t="n"/>
      <c r="F671" s="52" t="n"/>
      <c r="G671" s="50" t="n"/>
      <c r="H671" s="50" t="n"/>
      <c r="I671" s="50" t="n"/>
    </row>
    <row r="672" ht="15" customHeight="1" s="36">
      <c r="A672" s="49" t="n"/>
      <c r="B672" s="50" t="n"/>
      <c r="C672" s="51">
        <f>IF($B672="","",IFERROR(INDEX(Lists!$B$4:$B$153,MATCH($B672,Lists!$A$4:$A$153,0)),"Other / Unsorted"))</f>
        <v/>
      </c>
      <c r="D672" s="51">
        <f>IF($B672="","",IFERROR(INDEX(Lists!$C$4:$C$153,MATCH($B672,Lists!$A$4:$A$153,0)),"Spending"))</f>
        <v/>
      </c>
      <c r="E672" s="50" t="n"/>
      <c r="F672" s="52" t="n"/>
      <c r="G672" s="50" t="n"/>
      <c r="H672" s="50" t="n"/>
      <c r="I672" s="50" t="n"/>
    </row>
    <row r="673" ht="15" customHeight="1" s="36">
      <c r="A673" s="49" t="n"/>
      <c r="B673" s="50" t="n"/>
      <c r="C673" s="51">
        <f>IF($B673="","",IFERROR(INDEX(Lists!$B$4:$B$153,MATCH($B673,Lists!$A$4:$A$153,0)),"Other / Unsorted"))</f>
        <v/>
      </c>
      <c r="D673" s="51">
        <f>IF($B673="","",IFERROR(INDEX(Lists!$C$4:$C$153,MATCH($B673,Lists!$A$4:$A$153,0)),"Spending"))</f>
        <v/>
      </c>
      <c r="E673" s="50" t="n"/>
      <c r="F673" s="52" t="n"/>
      <c r="G673" s="50" t="n"/>
      <c r="H673" s="50" t="n"/>
      <c r="I673" s="50" t="n"/>
    </row>
    <row r="674" ht="15" customHeight="1" s="36">
      <c r="A674" s="49" t="n"/>
      <c r="B674" s="50" t="n"/>
      <c r="C674" s="51">
        <f>IF($B674="","",IFERROR(INDEX(Lists!$B$4:$B$153,MATCH($B674,Lists!$A$4:$A$153,0)),"Other / Unsorted"))</f>
        <v/>
      </c>
      <c r="D674" s="51">
        <f>IF($B674="","",IFERROR(INDEX(Lists!$C$4:$C$153,MATCH($B674,Lists!$A$4:$A$153,0)),"Spending"))</f>
        <v/>
      </c>
      <c r="E674" s="50" t="n"/>
      <c r="F674" s="52" t="n"/>
      <c r="G674" s="50" t="n"/>
      <c r="H674" s="50" t="n"/>
      <c r="I674" s="50" t="n"/>
    </row>
    <row r="675" ht="15" customHeight="1" s="36">
      <c r="A675" s="49" t="n"/>
      <c r="B675" s="50" t="n"/>
      <c r="C675" s="51">
        <f>IF($B675="","",IFERROR(INDEX(Lists!$B$4:$B$153,MATCH($B675,Lists!$A$4:$A$153,0)),"Other / Unsorted"))</f>
        <v/>
      </c>
      <c r="D675" s="51">
        <f>IF($B675="","",IFERROR(INDEX(Lists!$C$4:$C$153,MATCH($B675,Lists!$A$4:$A$153,0)),"Spending"))</f>
        <v/>
      </c>
      <c r="E675" s="50" t="n"/>
      <c r="F675" s="52" t="n"/>
      <c r="G675" s="50" t="n"/>
      <c r="H675" s="50" t="n"/>
      <c r="I675" s="50" t="n"/>
    </row>
    <row r="676" ht="15" customHeight="1" s="36">
      <c r="A676" s="49" t="n"/>
      <c r="B676" s="50" t="n"/>
      <c r="C676" s="51">
        <f>IF($B676="","",IFERROR(INDEX(Lists!$B$4:$B$153,MATCH($B676,Lists!$A$4:$A$153,0)),"Other / Unsorted"))</f>
        <v/>
      </c>
      <c r="D676" s="51">
        <f>IF($B676="","",IFERROR(INDEX(Lists!$C$4:$C$153,MATCH($B676,Lists!$A$4:$A$153,0)),"Spending"))</f>
        <v/>
      </c>
      <c r="E676" s="50" t="n"/>
      <c r="F676" s="52" t="n"/>
      <c r="G676" s="50" t="n"/>
      <c r="H676" s="50" t="n"/>
      <c r="I676" s="50" t="n"/>
    </row>
    <row r="677" ht="15" customHeight="1" s="36">
      <c r="A677" s="49" t="n"/>
      <c r="B677" s="50" t="n"/>
      <c r="C677" s="51">
        <f>IF($B677="","",IFERROR(INDEX(Lists!$B$4:$B$153,MATCH($B677,Lists!$A$4:$A$153,0)),"Other / Unsorted"))</f>
        <v/>
      </c>
      <c r="D677" s="51">
        <f>IF($B677="","",IFERROR(INDEX(Lists!$C$4:$C$153,MATCH($B677,Lists!$A$4:$A$153,0)),"Spending"))</f>
        <v/>
      </c>
      <c r="E677" s="50" t="n"/>
      <c r="F677" s="52" t="n"/>
      <c r="G677" s="50" t="n"/>
      <c r="H677" s="50" t="n"/>
      <c r="I677" s="50" t="n"/>
    </row>
    <row r="678" ht="15" customHeight="1" s="36">
      <c r="A678" s="49" t="n"/>
      <c r="B678" s="50" t="n"/>
      <c r="C678" s="51">
        <f>IF($B678="","",IFERROR(INDEX(Lists!$B$4:$B$153,MATCH($B678,Lists!$A$4:$A$153,0)),"Other / Unsorted"))</f>
        <v/>
      </c>
      <c r="D678" s="51">
        <f>IF($B678="","",IFERROR(INDEX(Lists!$C$4:$C$153,MATCH($B678,Lists!$A$4:$A$153,0)),"Spending"))</f>
        <v/>
      </c>
      <c r="E678" s="50" t="n"/>
      <c r="F678" s="52" t="n"/>
      <c r="G678" s="50" t="n"/>
      <c r="H678" s="50" t="n"/>
      <c r="I678" s="50" t="n"/>
    </row>
    <row r="679" ht="15" customHeight="1" s="36">
      <c r="A679" s="49" t="n"/>
      <c r="B679" s="50" t="n"/>
      <c r="C679" s="51">
        <f>IF($B679="","",IFERROR(INDEX(Lists!$B$4:$B$153,MATCH($B679,Lists!$A$4:$A$153,0)),"Other / Unsorted"))</f>
        <v/>
      </c>
      <c r="D679" s="51">
        <f>IF($B679="","",IFERROR(INDEX(Lists!$C$4:$C$153,MATCH($B679,Lists!$A$4:$A$153,0)),"Spending"))</f>
        <v/>
      </c>
      <c r="E679" s="50" t="n"/>
      <c r="F679" s="52" t="n"/>
      <c r="G679" s="50" t="n"/>
      <c r="H679" s="50" t="n"/>
      <c r="I679" s="50" t="n"/>
    </row>
    <row r="680" ht="15" customHeight="1" s="36">
      <c r="A680" s="49" t="n"/>
      <c r="B680" s="50" t="n"/>
      <c r="C680" s="51">
        <f>IF($B680="","",IFERROR(INDEX(Lists!$B$4:$B$153,MATCH($B680,Lists!$A$4:$A$153,0)),"Other / Unsorted"))</f>
        <v/>
      </c>
      <c r="D680" s="51">
        <f>IF($B680="","",IFERROR(INDEX(Lists!$C$4:$C$153,MATCH($B680,Lists!$A$4:$A$153,0)),"Spending"))</f>
        <v/>
      </c>
      <c r="E680" s="50" t="n"/>
      <c r="F680" s="52" t="n"/>
      <c r="G680" s="50" t="n"/>
      <c r="H680" s="50" t="n"/>
      <c r="I680" s="50" t="n"/>
    </row>
    <row r="681" ht="15" customHeight="1" s="36">
      <c r="A681" s="49" t="n"/>
      <c r="B681" s="50" t="n"/>
      <c r="C681" s="51">
        <f>IF($B681="","",IFERROR(INDEX(Lists!$B$4:$B$153,MATCH($B681,Lists!$A$4:$A$153,0)),"Other / Unsorted"))</f>
        <v/>
      </c>
      <c r="D681" s="51">
        <f>IF($B681="","",IFERROR(INDEX(Lists!$C$4:$C$153,MATCH($B681,Lists!$A$4:$A$153,0)),"Spending"))</f>
        <v/>
      </c>
      <c r="E681" s="50" t="n"/>
      <c r="F681" s="52" t="n"/>
      <c r="G681" s="50" t="n"/>
      <c r="H681" s="50" t="n"/>
      <c r="I681" s="50" t="n"/>
    </row>
    <row r="682" ht="15" customHeight="1" s="36">
      <c r="A682" s="49" t="n"/>
      <c r="B682" s="50" t="n"/>
      <c r="C682" s="51">
        <f>IF($B682="","",IFERROR(INDEX(Lists!$B$4:$B$153,MATCH($B682,Lists!$A$4:$A$153,0)),"Other / Unsorted"))</f>
        <v/>
      </c>
      <c r="D682" s="51">
        <f>IF($B682="","",IFERROR(INDEX(Lists!$C$4:$C$153,MATCH($B682,Lists!$A$4:$A$153,0)),"Spending"))</f>
        <v/>
      </c>
      <c r="E682" s="50" t="n"/>
      <c r="F682" s="52" t="n"/>
      <c r="G682" s="50" t="n"/>
      <c r="H682" s="50" t="n"/>
      <c r="I682" s="50" t="n"/>
    </row>
    <row r="683" ht="15" customHeight="1" s="36">
      <c r="A683" s="49" t="n"/>
      <c r="B683" s="50" t="n"/>
      <c r="C683" s="51">
        <f>IF($B683="","",IFERROR(INDEX(Lists!$B$4:$B$153,MATCH($B683,Lists!$A$4:$A$153,0)),"Other / Unsorted"))</f>
        <v/>
      </c>
      <c r="D683" s="51">
        <f>IF($B683="","",IFERROR(INDEX(Lists!$C$4:$C$153,MATCH($B683,Lists!$A$4:$A$153,0)),"Spending"))</f>
        <v/>
      </c>
      <c r="E683" s="50" t="n"/>
      <c r="F683" s="52" t="n"/>
      <c r="G683" s="50" t="n"/>
      <c r="H683" s="50" t="n"/>
      <c r="I683" s="50" t="n"/>
    </row>
    <row r="684" ht="15" customHeight="1" s="36">
      <c r="A684" s="49" t="n"/>
      <c r="B684" s="50" t="n"/>
      <c r="C684" s="51">
        <f>IF($B684="","",IFERROR(INDEX(Lists!$B$4:$B$153,MATCH($B684,Lists!$A$4:$A$153,0)),"Other / Unsorted"))</f>
        <v/>
      </c>
      <c r="D684" s="51">
        <f>IF($B684="","",IFERROR(INDEX(Lists!$C$4:$C$153,MATCH($B684,Lists!$A$4:$A$153,0)),"Spending"))</f>
        <v/>
      </c>
      <c r="E684" s="50" t="n"/>
      <c r="F684" s="52" t="n"/>
      <c r="G684" s="50" t="n"/>
      <c r="H684" s="50" t="n"/>
      <c r="I684" s="50" t="n"/>
    </row>
    <row r="685" ht="15" customHeight="1" s="36">
      <c r="A685" s="49" t="n"/>
      <c r="B685" s="50" t="n"/>
      <c r="C685" s="51">
        <f>IF($B685="","",IFERROR(INDEX(Lists!$B$4:$B$153,MATCH($B685,Lists!$A$4:$A$153,0)),"Other / Unsorted"))</f>
        <v/>
      </c>
      <c r="D685" s="51">
        <f>IF($B685="","",IFERROR(INDEX(Lists!$C$4:$C$153,MATCH($B685,Lists!$A$4:$A$153,0)),"Spending"))</f>
        <v/>
      </c>
      <c r="E685" s="50" t="n"/>
      <c r="F685" s="52" t="n"/>
      <c r="G685" s="50" t="n"/>
      <c r="H685" s="50" t="n"/>
      <c r="I685" s="50" t="n"/>
    </row>
    <row r="686" ht="15" customHeight="1" s="36">
      <c r="A686" s="49" t="n"/>
      <c r="B686" s="50" t="n"/>
      <c r="C686" s="51">
        <f>IF($B686="","",IFERROR(INDEX(Lists!$B$4:$B$153,MATCH($B686,Lists!$A$4:$A$153,0)),"Other / Unsorted"))</f>
        <v/>
      </c>
      <c r="D686" s="51">
        <f>IF($B686="","",IFERROR(INDEX(Lists!$C$4:$C$153,MATCH($B686,Lists!$A$4:$A$153,0)),"Spending"))</f>
        <v/>
      </c>
      <c r="E686" s="50" t="n"/>
      <c r="F686" s="52" t="n"/>
      <c r="G686" s="50" t="n"/>
      <c r="H686" s="50" t="n"/>
      <c r="I686" s="50" t="n"/>
    </row>
    <row r="687" ht="15" customHeight="1" s="36">
      <c r="A687" s="49" t="n"/>
      <c r="B687" s="50" t="n"/>
      <c r="C687" s="51">
        <f>IF($B687="","",IFERROR(INDEX(Lists!$B$4:$B$153,MATCH($B687,Lists!$A$4:$A$153,0)),"Other / Unsorted"))</f>
        <v/>
      </c>
      <c r="D687" s="51">
        <f>IF($B687="","",IFERROR(INDEX(Lists!$C$4:$C$153,MATCH($B687,Lists!$A$4:$A$153,0)),"Spending"))</f>
        <v/>
      </c>
      <c r="E687" s="50" t="n"/>
      <c r="F687" s="52" t="n"/>
      <c r="G687" s="50" t="n"/>
      <c r="H687" s="50" t="n"/>
      <c r="I687" s="50" t="n"/>
    </row>
    <row r="688" ht="15" customHeight="1" s="36">
      <c r="A688" s="49" t="n"/>
      <c r="B688" s="50" t="n"/>
      <c r="C688" s="51">
        <f>IF($B688="","",IFERROR(INDEX(Lists!$B$4:$B$153,MATCH($B688,Lists!$A$4:$A$153,0)),"Other / Unsorted"))</f>
        <v/>
      </c>
      <c r="D688" s="51">
        <f>IF($B688="","",IFERROR(INDEX(Lists!$C$4:$C$153,MATCH($B688,Lists!$A$4:$A$153,0)),"Spending"))</f>
        <v/>
      </c>
      <c r="E688" s="50" t="n"/>
      <c r="F688" s="52" t="n"/>
      <c r="G688" s="50" t="n"/>
      <c r="H688" s="50" t="n"/>
      <c r="I688" s="50" t="n"/>
    </row>
    <row r="689" ht="15" customHeight="1" s="36">
      <c r="A689" s="49" t="n"/>
      <c r="B689" s="50" t="n"/>
      <c r="C689" s="51">
        <f>IF($B689="","",IFERROR(INDEX(Lists!$B$4:$B$153,MATCH($B689,Lists!$A$4:$A$153,0)),"Other / Unsorted"))</f>
        <v/>
      </c>
      <c r="D689" s="51">
        <f>IF($B689="","",IFERROR(INDEX(Lists!$C$4:$C$153,MATCH($B689,Lists!$A$4:$A$153,0)),"Spending"))</f>
        <v/>
      </c>
      <c r="E689" s="50" t="n"/>
      <c r="F689" s="52" t="n"/>
      <c r="G689" s="50" t="n"/>
      <c r="H689" s="50" t="n"/>
      <c r="I689" s="50" t="n"/>
    </row>
    <row r="690" ht="15" customHeight="1" s="36">
      <c r="A690" s="49" t="n"/>
      <c r="B690" s="50" t="n"/>
      <c r="C690" s="51">
        <f>IF($B690="","",IFERROR(INDEX(Lists!$B$4:$B$153,MATCH($B690,Lists!$A$4:$A$153,0)),"Other / Unsorted"))</f>
        <v/>
      </c>
      <c r="D690" s="51">
        <f>IF($B690="","",IFERROR(INDEX(Lists!$C$4:$C$153,MATCH($B690,Lists!$A$4:$A$153,0)),"Spending"))</f>
        <v/>
      </c>
      <c r="E690" s="50" t="n"/>
      <c r="F690" s="52" t="n"/>
      <c r="G690" s="50" t="n"/>
      <c r="H690" s="50" t="n"/>
      <c r="I690" s="50" t="n"/>
    </row>
    <row r="691" ht="15" customHeight="1" s="36">
      <c r="A691" s="49" t="n"/>
      <c r="B691" s="50" t="n"/>
      <c r="C691" s="51">
        <f>IF($B691="","",IFERROR(INDEX(Lists!$B$4:$B$153,MATCH($B691,Lists!$A$4:$A$153,0)),"Other / Unsorted"))</f>
        <v/>
      </c>
      <c r="D691" s="51">
        <f>IF($B691="","",IFERROR(INDEX(Lists!$C$4:$C$153,MATCH($B691,Lists!$A$4:$A$153,0)),"Spending"))</f>
        <v/>
      </c>
      <c r="E691" s="50" t="n"/>
      <c r="F691" s="52" t="n"/>
      <c r="G691" s="50" t="n"/>
      <c r="H691" s="50" t="n"/>
      <c r="I691" s="50" t="n"/>
    </row>
    <row r="692" ht="15" customHeight="1" s="36">
      <c r="A692" s="49" t="n"/>
      <c r="B692" s="50" t="n"/>
      <c r="C692" s="51">
        <f>IF($B692="","",IFERROR(INDEX(Lists!$B$4:$B$153,MATCH($B692,Lists!$A$4:$A$153,0)),"Other / Unsorted"))</f>
        <v/>
      </c>
      <c r="D692" s="51">
        <f>IF($B692="","",IFERROR(INDEX(Lists!$C$4:$C$153,MATCH($B692,Lists!$A$4:$A$153,0)),"Spending"))</f>
        <v/>
      </c>
      <c r="E692" s="50" t="n"/>
      <c r="F692" s="52" t="n"/>
      <c r="G692" s="50" t="n"/>
      <c r="H692" s="50" t="n"/>
      <c r="I692" s="50" t="n"/>
    </row>
    <row r="693" ht="15" customHeight="1" s="36">
      <c r="A693" s="49" t="n"/>
      <c r="B693" s="50" t="n"/>
      <c r="C693" s="51">
        <f>IF($B693="","",IFERROR(INDEX(Lists!$B$4:$B$153,MATCH($B693,Lists!$A$4:$A$153,0)),"Other / Unsorted"))</f>
        <v/>
      </c>
      <c r="D693" s="51">
        <f>IF($B693="","",IFERROR(INDEX(Lists!$C$4:$C$153,MATCH($B693,Lists!$A$4:$A$153,0)),"Spending"))</f>
        <v/>
      </c>
      <c r="E693" s="50" t="n"/>
      <c r="F693" s="52" t="n"/>
      <c r="G693" s="50" t="n"/>
      <c r="H693" s="50" t="n"/>
      <c r="I693" s="50" t="n"/>
    </row>
    <row r="694" ht="15" customHeight="1" s="36">
      <c r="A694" s="49" t="n"/>
      <c r="B694" s="50" t="n"/>
      <c r="C694" s="51">
        <f>IF($B694="","",IFERROR(INDEX(Lists!$B$4:$B$153,MATCH($B694,Lists!$A$4:$A$153,0)),"Other / Unsorted"))</f>
        <v/>
      </c>
      <c r="D694" s="51">
        <f>IF($B694="","",IFERROR(INDEX(Lists!$C$4:$C$153,MATCH($B694,Lists!$A$4:$A$153,0)),"Spending"))</f>
        <v/>
      </c>
      <c r="E694" s="50" t="n"/>
      <c r="F694" s="52" t="n"/>
      <c r="G694" s="50" t="n"/>
      <c r="H694" s="50" t="n"/>
      <c r="I694" s="50" t="n"/>
    </row>
    <row r="695" ht="15" customHeight="1" s="36">
      <c r="A695" s="49" t="n"/>
      <c r="B695" s="50" t="n"/>
      <c r="C695" s="51">
        <f>IF($B695="","",IFERROR(INDEX(Lists!$B$4:$B$153,MATCH($B695,Lists!$A$4:$A$153,0)),"Other / Unsorted"))</f>
        <v/>
      </c>
      <c r="D695" s="51">
        <f>IF($B695="","",IFERROR(INDEX(Lists!$C$4:$C$153,MATCH($B695,Lists!$A$4:$A$153,0)),"Spending"))</f>
        <v/>
      </c>
      <c r="E695" s="50" t="n"/>
      <c r="F695" s="52" t="n"/>
      <c r="G695" s="50" t="n"/>
      <c r="H695" s="50" t="n"/>
      <c r="I695" s="50" t="n"/>
    </row>
    <row r="696" ht="15" customHeight="1" s="36">
      <c r="A696" s="49" t="n"/>
      <c r="B696" s="50" t="n"/>
      <c r="C696" s="51">
        <f>IF($B696="","",IFERROR(INDEX(Lists!$B$4:$B$153,MATCH($B696,Lists!$A$4:$A$153,0)),"Other / Unsorted"))</f>
        <v/>
      </c>
      <c r="D696" s="51">
        <f>IF($B696="","",IFERROR(INDEX(Lists!$C$4:$C$153,MATCH($B696,Lists!$A$4:$A$153,0)),"Spending"))</f>
        <v/>
      </c>
      <c r="E696" s="50" t="n"/>
      <c r="F696" s="52" t="n"/>
      <c r="G696" s="50" t="n"/>
      <c r="H696" s="50" t="n"/>
      <c r="I696" s="50" t="n"/>
    </row>
    <row r="697" ht="15" customHeight="1" s="36">
      <c r="A697" s="49" t="n"/>
      <c r="B697" s="50" t="n"/>
      <c r="C697" s="51">
        <f>IF($B697="","",IFERROR(INDEX(Lists!$B$4:$B$153,MATCH($B697,Lists!$A$4:$A$153,0)),"Other / Unsorted"))</f>
        <v/>
      </c>
      <c r="D697" s="51">
        <f>IF($B697="","",IFERROR(INDEX(Lists!$C$4:$C$153,MATCH($B697,Lists!$A$4:$A$153,0)),"Spending"))</f>
        <v/>
      </c>
      <c r="E697" s="50" t="n"/>
      <c r="F697" s="52" t="n"/>
      <c r="G697" s="50" t="n"/>
      <c r="H697" s="50" t="n"/>
      <c r="I697" s="50" t="n"/>
    </row>
    <row r="698" ht="15" customHeight="1" s="36">
      <c r="A698" s="49" t="n"/>
      <c r="B698" s="50" t="n"/>
      <c r="C698" s="51">
        <f>IF($B698="","",IFERROR(INDEX(Lists!$B$4:$B$153,MATCH($B698,Lists!$A$4:$A$153,0)),"Other / Unsorted"))</f>
        <v/>
      </c>
      <c r="D698" s="51">
        <f>IF($B698="","",IFERROR(INDEX(Lists!$C$4:$C$153,MATCH($B698,Lists!$A$4:$A$153,0)),"Spending"))</f>
        <v/>
      </c>
      <c r="E698" s="50" t="n"/>
      <c r="F698" s="52" t="n"/>
      <c r="G698" s="50" t="n"/>
      <c r="H698" s="50" t="n"/>
      <c r="I698" s="50" t="n"/>
    </row>
    <row r="699" ht="15" customHeight="1" s="36">
      <c r="A699" s="49" t="n"/>
      <c r="B699" s="50" t="n"/>
      <c r="C699" s="51">
        <f>IF($B699="","",IFERROR(INDEX(Lists!$B$4:$B$153,MATCH($B699,Lists!$A$4:$A$153,0)),"Other / Unsorted"))</f>
        <v/>
      </c>
      <c r="D699" s="51">
        <f>IF($B699="","",IFERROR(INDEX(Lists!$C$4:$C$153,MATCH($B699,Lists!$A$4:$A$153,0)),"Spending"))</f>
        <v/>
      </c>
      <c r="E699" s="50" t="n"/>
      <c r="F699" s="52" t="n"/>
      <c r="G699" s="50" t="n"/>
      <c r="H699" s="50" t="n"/>
      <c r="I699" s="50" t="n"/>
    </row>
    <row r="700" ht="15" customHeight="1" s="36">
      <c r="A700" s="49" t="n"/>
      <c r="B700" s="50" t="n"/>
      <c r="C700" s="51">
        <f>IF($B700="","",IFERROR(INDEX(Lists!$B$4:$B$153,MATCH($B700,Lists!$A$4:$A$153,0)),"Other / Unsorted"))</f>
        <v/>
      </c>
      <c r="D700" s="51">
        <f>IF($B700="","",IFERROR(INDEX(Lists!$C$4:$C$153,MATCH($B700,Lists!$A$4:$A$153,0)),"Spending"))</f>
        <v/>
      </c>
      <c r="E700" s="50" t="n"/>
      <c r="F700" s="52" t="n"/>
      <c r="G700" s="50" t="n"/>
      <c r="H700" s="50" t="n"/>
      <c r="I700" s="50" t="n"/>
    </row>
    <row r="701" ht="15" customHeight="1" s="36">
      <c r="A701" s="49" t="n"/>
      <c r="B701" s="50" t="n"/>
      <c r="C701" s="51">
        <f>IF($B701="","",IFERROR(INDEX(Lists!$B$4:$B$153,MATCH($B701,Lists!$A$4:$A$153,0)),"Other / Unsorted"))</f>
        <v/>
      </c>
      <c r="D701" s="51">
        <f>IF($B701="","",IFERROR(INDEX(Lists!$C$4:$C$153,MATCH($B701,Lists!$A$4:$A$153,0)),"Spending"))</f>
        <v/>
      </c>
      <c r="E701" s="50" t="n"/>
      <c r="F701" s="52" t="n"/>
      <c r="G701" s="50" t="n"/>
      <c r="H701" s="50" t="n"/>
      <c r="I701" s="50" t="n"/>
    </row>
    <row r="702" ht="15" customHeight="1" s="36">
      <c r="A702" s="49" t="n"/>
      <c r="B702" s="50" t="n"/>
      <c r="C702" s="51">
        <f>IF($B702="","",IFERROR(INDEX(Lists!$B$4:$B$153,MATCH($B702,Lists!$A$4:$A$153,0)),"Other / Unsorted"))</f>
        <v/>
      </c>
      <c r="D702" s="51">
        <f>IF($B702="","",IFERROR(INDEX(Lists!$C$4:$C$153,MATCH($B702,Lists!$A$4:$A$153,0)),"Spending"))</f>
        <v/>
      </c>
      <c r="E702" s="50" t="n"/>
      <c r="F702" s="52" t="n"/>
      <c r="G702" s="50" t="n"/>
      <c r="H702" s="50" t="n"/>
      <c r="I702" s="50" t="n"/>
    </row>
    <row r="703" ht="15" customHeight="1" s="36">
      <c r="A703" s="49" t="n"/>
      <c r="B703" s="50" t="n"/>
      <c r="C703" s="51">
        <f>IF($B703="","",IFERROR(INDEX(Lists!$B$4:$B$153,MATCH($B703,Lists!$A$4:$A$153,0)),"Other / Unsorted"))</f>
        <v/>
      </c>
      <c r="D703" s="51">
        <f>IF($B703="","",IFERROR(INDEX(Lists!$C$4:$C$153,MATCH($B703,Lists!$A$4:$A$153,0)),"Spending"))</f>
        <v/>
      </c>
      <c r="E703" s="50" t="n"/>
      <c r="F703" s="52" t="n"/>
      <c r="G703" s="50" t="n"/>
      <c r="H703" s="50" t="n"/>
      <c r="I703" s="50" t="n"/>
    </row>
    <row r="704" ht="15" customHeight="1" s="36">
      <c r="A704" s="49" t="n"/>
      <c r="B704" s="50" t="n"/>
      <c r="C704" s="51">
        <f>IF($B704="","",IFERROR(INDEX(Lists!$B$4:$B$153,MATCH($B704,Lists!$A$4:$A$153,0)),"Other / Unsorted"))</f>
        <v/>
      </c>
      <c r="D704" s="51">
        <f>IF($B704="","",IFERROR(INDEX(Lists!$C$4:$C$153,MATCH($B704,Lists!$A$4:$A$153,0)),"Spending"))</f>
        <v/>
      </c>
      <c r="E704" s="50" t="n"/>
      <c r="F704" s="52" t="n"/>
      <c r="G704" s="50" t="n"/>
      <c r="H704" s="50" t="n"/>
      <c r="I704" s="50" t="n"/>
    </row>
    <row r="705" ht="15" customHeight="1" s="36">
      <c r="A705" s="49" t="n"/>
      <c r="B705" s="50" t="n"/>
      <c r="C705" s="51">
        <f>IF($B705="","",IFERROR(INDEX(Lists!$B$4:$B$153,MATCH($B705,Lists!$A$4:$A$153,0)),"Other / Unsorted"))</f>
        <v/>
      </c>
      <c r="D705" s="51">
        <f>IF($B705="","",IFERROR(INDEX(Lists!$C$4:$C$153,MATCH($B705,Lists!$A$4:$A$153,0)),"Spending"))</f>
        <v/>
      </c>
      <c r="E705" s="50" t="n"/>
      <c r="F705" s="52" t="n"/>
      <c r="G705" s="50" t="n"/>
      <c r="H705" s="50" t="n"/>
      <c r="I705" s="50" t="n"/>
    </row>
    <row r="706" ht="15" customHeight="1" s="36">
      <c r="A706" s="49" t="n"/>
      <c r="B706" s="50" t="n"/>
      <c r="C706" s="51">
        <f>IF($B706="","",IFERROR(INDEX(Lists!$B$4:$B$153,MATCH($B706,Lists!$A$4:$A$153,0)),"Other / Unsorted"))</f>
        <v/>
      </c>
      <c r="D706" s="51">
        <f>IF($B706="","",IFERROR(INDEX(Lists!$C$4:$C$153,MATCH($B706,Lists!$A$4:$A$153,0)),"Spending"))</f>
        <v/>
      </c>
      <c r="E706" s="50" t="n"/>
      <c r="F706" s="52" t="n"/>
      <c r="G706" s="50" t="n"/>
      <c r="H706" s="50" t="n"/>
      <c r="I706" s="50" t="n"/>
    </row>
    <row r="707" ht="15" customHeight="1" s="36">
      <c r="A707" s="49" t="n"/>
      <c r="B707" s="50" t="n"/>
      <c r="C707" s="51">
        <f>IF($B707="","",IFERROR(INDEX(Lists!$B$4:$B$153,MATCH($B707,Lists!$A$4:$A$153,0)),"Other / Unsorted"))</f>
        <v/>
      </c>
      <c r="D707" s="51">
        <f>IF($B707="","",IFERROR(INDEX(Lists!$C$4:$C$153,MATCH($B707,Lists!$A$4:$A$153,0)),"Spending"))</f>
        <v/>
      </c>
      <c r="E707" s="50" t="n"/>
      <c r="F707" s="52" t="n"/>
      <c r="G707" s="50" t="n"/>
      <c r="H707" s="50" t="n"/>
      <c r="I707" s="50" t="n"/>
    </row>
    <row r="708" ht="15" customHeight="1" s="36">
      <c r="A708" s="49" t="n"/>
      <c r="B708" s="50" t="n"/>
      <c r="C708" s="51">
        <f>IF($B708="","",IFERROR(INDEX(Lists!$B$4:$B$153,MATCH($B708,Lists!$A$4:$A$153,0)),"Other / Unsorted"))</f>
        <v/>
      </c>
      <c r="D708" s="51">
        <f>IF($B708="","",IFERROR(INDEX(Lists!$C$4:$C$153,MATCH($B708,Lists!$A$4:$A$153,0)),"Spending"))</f>
        <v/>
      </c>
      <c r="E708" s="50" t="n"/>
      <c r="F708" s="52" t="n"/>
      <c r="G708" s="50" t="n"/>
      <c r="H708" s="50" t="n"/>
      <c r="I708" s="50" t="n"/>
    </row>
    <row r="709" ht="15" customHeight="1" s="36">
      <c r="A709" s="49" t="n"/>
      <c r="B709" s="50" t="n"/>
      <c r="C709" s="51">
        <f>IF($B709="","",IFERROR(INDEX(Lists!$B$4:$B$153,MATCH($B709,Lists!$A$4:$A$153,0)),"Other / Unsorted"))</f>
        <v/>
      </c>
      <c r="D709" s="51">
        <f>IF($B709="","",IFERROR(INDEX(Lists!$C$4:$C$153,MATCH($B709,Lists!$A$4:$A$153,0)),"Spending"))</f>
        <v/>
      </c>
      <c r="E709" s="50" t="n"/>
      <c r="F709" s="52" t="n"/>
      <c r="G709" s="50" t="n"/>
      <c r="H709" s="50" t="n"/>
      <c r="I709" s="50" t="n"/>
    </row>
    <row r="710" ht="15" customHeight="1" s="36">
      <c r="A710" s="49" t="n"/>
      <c r="B710" s="50" t="n"/>
      <c r="C710" s="51">
        <f>IF($B710="","",IFERROR(INDEX(Lists!$B$4:$B$153,MATCH($B710,Lists!$A$4:$A$153,0)),"Other / Unsorted"))</f>
        <v/>
      </c>
      <c r="D710" s="51">
        <f>IF($B710="","",IFERROR(INDEX(Lists!$C$4:$C$153,MATCH($B710,Lists!$A$4:$A$153,0)),"Spending"))</f>
        <v/>
      </c>
      <c r="E710" s="50" t="n"/>
      <c r="F710" s="52" t="n"/>
      <c r="G710" s="50" t="n"/>
      <c r="H710" s="50" t="n"/>
      <c r="I710" s="50" t="n"/>
    </row>
    <row r="711" ht="15" customHeight="1" s="36">
      <c r="A711" s="49" t="n"/>
      <c r="B711" s="50" t="n"/>
      <c r="C711" s="51">
        <f>IF($B711="","",IFERROR(INDEX(Lists!$B$4:$B$153,MATCH($B711,Lists!$A$4:$A$153,0)),"Other / Unsorted"))</f>
        <v/>
      </c>
      <c r="D711" s="51">
        <f>IF($B711="","",IFERROR(INDEX(Lists!$C$4:$C$153,MATCH($B711,Lists!$A$4:$A$153,0)),"Spending"))</f>
        <v/>
      </c>
      <c r="E711" s="50" t="n"/>
      <c r="F711" s="52" t="n"/>
      <c r="G711" s="50" t="n"/>
      <c r="H711" s="50" t="n"/>
      <c r="I711" s="50" t="n"/>
    </row>
    <row r="712" ht="15" customHeight="1" s="36">
      <c r="A712" s="49" t="n"/>
      <c r="B712" s="50" t="n"/>
      <c r="C712" s="51">
        <f>IF($B712="","",IFERROR(INDEX(Lists!$B$4:$B$153,MATCH($B712,Lists!$A$4:$A$153,0)),"Other / Unsorted"))</f>
        <v/>
      </c>
      <c r="D712" s="51">
        <f>IF($B712="","",IFERROR(INDEX(Lists!$C$4:$C$153,MATCH($B712,Lists!$A$4:$A$153,0)),"Spending"))</f>
        <v/>
      </c>
      <c r="E712" s="50" t="n"/>
      <c r="F712" s="52" t="n"/>
      <c r="G712" s="50" t="n"/>
      <c r="H712" s="50" t="n"/>
      <c r="I712" s="50" t="n"/>
    </row>
    <row r="713" ht="15" customHeight="1" s="36">
      <c r="A713" s="49" t="n"/>
      <c r="B713" s="50" t="n"/>
      <c r="C713" s="51">
        <f>IF($B713="","",IFERROR(INDEX(Lists!$B$4:$B$153,MATCH($B713,Lists!$A$4:$A$153,0)),"Other / Unsorted"))</f>
        <v/>
      </c>
      <c r="D713" s="51">
        <f>IF($B713="","",IFERROR(INDEX(Lists!$C$4:$C$153,MATCH($B713,Lists!$A$4:$A$153,0)),"Spending"))</f>
        <v/>
      </c>
      <c r="E713" s="50" t="n"/>
      <c r="F713" s="52" t="n"/>
      <c r="G713" s="50" t="n"/>
      <c r="H713" s="50" t="n"/>
      <c r="I713" s="50" t="n"/>
    </row>
    <row r="714" ht="15" customHeight="1" s="36">
      <c r="A714" s="49" t="n"/>
      <c r="B714" s="50" t="n"/>
      <c r="C714" s="51">
        <f>IF($B714="","",IFERROR(INDEX(Lists!$B$4:$B$153,MATCH($B714,Lists!$A$4:$A$153,0)),"Other / Unsorted"))</f>
        <v/>
      </c>
      <c r="D714" s="51">
        <f>IF($B714="","",IFERROR(INDEX(Lists!$C$4:$C$153,MATCH($B714,Lists!$A$4:$A$153,0)),"Spending"))</f>
        <v/>
      </c>
      <c r="E714" s="50" t="n"/>
      <c r="F714" s="52" t="n"/>
      <c r="G714" s="50" t="n"/>
      <c r="H714" s="50" t="n"/>
      <c r="I714" s="50" t="n"/>
    </row>
    <row r="715" ht="15" customHeight="1" s="36">
      <c r="A715" s="49" t="n"/>
      <c r="B715" s="50" t="n"/>
      <c r="C715" s="51">
        <f>IF($B715="","",IFERROR(INDEX(Lists!$B$4:$B$153,MATCH($B715,Lists!$A$4:$A$153,0)),"Other / Unsorted"))</f>
        <v/>
      </c>
      <c r="D715" s="51">
        <f>IF($B715="","",IFERROR(INDEX(Lists!$C$4:$C$153,MATCH($B715,Lists!$A$4:$A$153,0)),"Spending"))</f>
        <v/>
      </c>
      <c r="E715" s="50" t="n"/>
      <c r="F715" s="52" t="n"/>
      <c r="G715" s="50" t="n"/>
      <c r="H715" s="50" t="n"/>
      <c r="I715" s="50" t="n"/>
    </row>
    <row r="716" ht="15" customHeight="1" s="36">
      <c r="A716" s="49" t="n"/>
      <c r="B716" s="50" t="n"/>
      <c r="C716" s="51">
        <f>IF($B716="","",IFERROR(INDEX(Lists!$B$4:$B$153,MATCH($B716,Lists!$A$4:$A$153,0)),"Other / Unsorted"))</f>
        <v/>
      </c>
      <c r="D716" s="51">
        <f>IF($B716="","",IFERROR(INDEX(Lists!$C$4:$C$153,MATCH($B716,Lists!$A$4:$A$153,0)),"Spending"))</f>
        <v/>
      </c>
      <c r="E716" s="50" t="n"/>
      <c r="F716" s="52" t="n"/>
      <c r="G716" s="50" t="n"/>
      <c r="H716" s="50" t="n"/>
      <c r="I716" s="50" t="n"/>
    </row>
    <row r="717" ht="15" customHeight="1" s="36">
      <c r="A717" s="49" t="n"/>
      <c r="B717" s="50" t="n"/>
      <c r="C717" s="51">
        <f>IF($B717="","",IFERROR(INDEX(Lists!$B$4:$B$153,MATCH($B717,Lists!$A$4:$A$153,0)),"Other / Unsorted"))</f>
        <v/>
      </c>
      <c r="D717" s="51">
        <f>IF($B717="","",IFERROR(INDEX(Lists!$C$4:$C$153,MATCH($B717,Lists!$A$4:$A$153,0)),"Spending"))</f>
        <v/>
      </c>
      <c r="E717" s="50" t="n"/>
      <c r="F717" s="52" t="n"/>
      <c r="G717" s="50" t="n"/>
      <c r="H717" s="50" t="n"/>
      <c r="I717" s="50" t="n"/>
    </row>
    <row r="718" ht="15" customHeight="1" s="36">
      <c r="A718" s="49" t="n"/>
      <c r="B718" s="50" t="n"/>
      <c r="C718" s="51">
        <f>IF($B718="","",IFERROR(INDEX(Lists!$B$4:$B$153,MATCH($B718,Lists!$A$4:$A$153,0)),"Other / Unsorted"))</f>
        <v/>
      </c>
      <c r="D718" s="51">
        <f>IF($B718="","",IFERROR(INDEX(Lists!$C$4:$C$153,MATCH($B718,Lists!$A$4:$A$153,0)),"Spending"))</f>
        <v/>
      </c>
      <c r="E718" s="50" t="n"/>
      <c r="F718" s="52" t="n"/>
      <c r="G718" s="50" t="n"/>
      <c r="H718" s="50" t="n"/>
      <c r="I718" s="50" t="n"/>
    </row>
    <row r="719" ht="15" customHeight="1" s="36">
      <c r="A719" s="49" t="n"/>
      <c r="B719" s="50" t="n"/>
      <c r="C719" s="51">
        <f>IF($B719="","",IFERROR(INDEX(Lists!$B$4:$B$153,MATCH($B719,Lists!$A$4:$A$153,0)),"Other / Unsorted"))</f>
        <v/>
      </c>
      <c r="D719" s="51">
        <f>IF($B719="","",IFERROR(INDEX(Lists!$C$4:$C$153,MATCH($B719,Lists!$A$4:$A$153,0)),"Spending"))</f>
        <v/>
      </c>
      <c r="E719" s="50" t="n"/>
      <c r="F719" s="52" t="n"/>
      <c r="G719" s="50" t="n"/>
      <c r="H719" s="50" t="n"/>
      <c r="I719" s="50" t="n"/>
    </row>
    <row r="720" ht="15" customHeight="1" s="36">
      <c r="A720" s="49" t="n"/>
      <c r="B720" s="50" t="n"/>
      <c r="C720" s="51">
        <f>IF($B720="","",IFERROR(INDEX(Lists!$B$4:$B$153,MATCH($B720,Lists!$A$4:$A$153,0)),"Other / Unsorted"))</f>
        <v/>
      </c>
      <c r="D720" s="51">
        <f>IF($B720="","",IFERROR(INDEX(Lists!$C$4:$C$153,MATCH($B720,Lists!$A$4:$A$153,0)),"Spending"))</f>
        <v/>
      </c>
      <c r="E720" s="50" t="n"/>
      <c r="F720" s="52" t="n"/>
      <c r="G720" s="50" t="n"/>
      <c r="H720" s="50" t="n"/>
      <c r="I720" s="50" t="n"/>
    </row>
    <row r="721" ht="15" customHeight="1" s="36">
      <c r="A721" s="49" t="n"/>
      <c r="B721" s="50" t="n"/>
      <c r="C721" s="51">
        <f>IF($B721="","",IFERROR(INDEX(Lists!$B$4:$B$153,MATCH($B721,Lists!$A$4:$A$153,0)),"Other / Unsorted"))</f>
        <v/>
      </c>
      <c r="D721" s="51">
        <f>IF($B721="","",IFERROR(INDEX(Lists!$C$4:$C$153,MATCH($B721,Lists!$A$4:$A$153,0)),"Spending"))</f>
        <v/>
      </c>
      <c r="E721" s="50" t="n"/>
      <c r="F721" s="52" t="n"/>
      <c r="G721" s="50" t="n"/>
      <c r="H721" s="50" t="n"/>
      <c r="I721" s="50" t="n"/>
    </row>
    <row r="722" ht="15" customHeight="1" s="36">
      <c r="A722" s="49" t="n"/>
      <c r="B722" s="50" t="n"/>
      <c r="C722" s="51">
        <f>IF($B722="","",IFERROR(INDEX(Lists!$B$4:$B$153,MATCH($B722,Lists!$A$4:$A$153,0)),"Other / Unsorted"))</f>
        <v/>
      </c>
      <c r="D722" s="51">
        <f>IF($B722="","",IFERROR(INDEX(Lists!$C$4:$C$153,MATCH($B722,Lists!$A$4:$A$153,0)),"Spending"))</f>
        <v/>
      </c>
      <c r="E722" s="50" t="n"/>
      <c r="F722" s="52" t="n"/>
      <c r="G722" s="50" t="n"/>
      <c r="H722" s="50" t="n"/>
      <c r="I722" s="50" t="n"/>
    </row>
    <row r="723" ht="15" customHeight="1" s="36">
      <c r="A723" s="49" t="n"/>
      <c r="B723" s="50" t="n"/>
      <c r="C723" s="51">
        <f>IF($B723="","",IFERROR(INDEX(Lists!$B$4:$B$153,MATCH($B723,Lists!$A$4:$A$153,0)),"Other / Unsorted"))</f>
        <v/>
      </c>
      <c r="D723" s="51">
        <f>IF($B723="","",IFERROR(INDEX(Lists!$C$4:$C$153,MATCH($B723,Lists!$A$4:$A$153,0)),"Spending"))</f>
        <v/>
      </c>
      <c r="E723" s="50" t="n"/>
      <c r="F723" s="52" t="n"/>
      <c r="G723" s="50" t="n"/>
      <c r="H723" s="50" t="n"/>
      <c r="I723" s="50" t="n"/>
    </row>
    <row r="724" ht="15" customHeight="1" s="36">
      <c r="A724" s="49" t="n"/>
      <c r="B724" s="50" t="n"/>
      <c r="C724" s="51">
        <f>IF($B724="","",IFERROR(INDEX(Lists!$B$4:$B$153,MATCH($B724,Lists!$A$4:$A$153,0)),"Other / Unsorted"))</f>
        <v/>
      </c>
      <c r="D724" s="51">
        <f>IF($B724="","",IFERROR(INDEX(Lists!$C$4:$C$153,MATCH($B724,Lists!$A$4:$A$153,0)),"Spending"))</f>
        <v/>
      </c>
      <c r="E724" s="50" t="n"/>
      <c r="F724" s="52" t="n"/>
      <c r="G724" s="50" t="n"/>
      <c r="H724" s="50" t="n"/>
      <c r="I724" s="50" t="n"/>
    </row>
    <row r="725" ht="15" customHeight="1" s="36">
      <c r="A725" s="49" t="n"/>
      <c r="B725" s="50" t="n"/>
      <c r="C725" s="51">
        <f>IF($B725="","",IFERROR(INDEX(Lists!$B$4:$B$153,MATCH($B725,Lists!$A$4:$A$153,0)),"Other / Unsorted"))</f>
        <v/>
      </c>
      <c r="D725" s="51">
        <f>IF($B725="","",IFERROR(INDEX(Lists!$C$4:$C$153,MATCH($B725,Lists!$A$4:$A$153,0)),"Spending"))</f>
        <v/>
      </c>
      <c r="E725" s="50" t="n"/>
      <c r="F725" s="52" t="n"/>
      <c r="G725" s="50" t="n"/>
      <c r="H725" s="50" t="n"/>
      <c r="I725" s="50" t="n"/>
    </row>
    <row r="726" ht="15" customHeight="1" s="36">
      <c r="A726" s="49" t="n"/>
      <c r="B726" s="50" t="n"/>
      <c r="C726" s="51">
        <f>IF($B726="","",IFERROR(INDEX(Lists!$B$4:$B$153,MATCH($B726,Lists!$A$4:$A$153,0)),"Other / Unsorted"))</f>
        <v/>
      </c>
      <c r="D726" s="51">
        <f>IF($B726="","",IFERROR(INDEX(Lists!$C$4:$C$153,MATCH($B726,Lists!$A$4:$A$153,0)),"Spending"))</f>
        <v/>
      </c>
      <c r="E726" s="50" t="n"/>
      <c r="F726" s="52" t="n"/>
      <c r="G726" s="50" t="n"/>
      <c r="H726" s="50" t="n"/>
      <c r="I726" s="50" t="n"/>
    </row>
    <row r="727" ht="15" customHeight="1" s="36">
      <c r="A727" s="49" t="n"/>
      <c r="B727" s="50" t="n"/>
      <c r="C727" s="51">
        <f>IF($B727="","",IFERROR(INDEX(Lists!$B$4:$B$153,MATCH($B727,Lists!$A$4:$A$153,0)),"Other / Unsorted"))</f>
        <v/>
      </c>
      <c r="D727" s="51">
        <f>IF($B727="","",IFERROR(INDEX(Lists!$C$4:$C$153,MATCH($B727,Lists!$A$4:$A$153,0)),"Spending"))</f>
        <v/>
      </c>
      <c r="E727" s="50" t="n"/>
      <c r="F727" s="52" t="n"/>
      <c r="G727" s="50" t="n"/>
      <c r="H727" s="50" t="n"/>
      <c r="I727" s="50" t="n"/>
    </row>
    <row r="728" ht="15" customHeight="1" s="36">
      <c r="A728" s="49" t="n"/>
      <c r="B728" s="50" t="n"/>
      <c r="C728" s="51">
        <f>IF($B728="","",IFERROR(INDEX(Lists!$B$4:$B$153,MATCH($B728,Lists!$A$4:$A$153,0)),"Other / Unsorted"))</f>
        <v/>
      </c>
      <c r="D728" s="51">
        <f>IF($B728="","",IFERROR(INDEX(Lists!$C$4:$C$153,MATCH($B728,Lists!$A$4:$A$153,0)),"Spending"))</f>
        <v/>
      </c>
      <c r="E728" s="50" t="n"/>
      <c r="F728" s="52" t="n"/>
      <c r="G728" s="50" t="n"/>
      <c r="H728" s="50" t="n"/>
      <c r="I728" s="50" t="n"/>
    </row>
    <row r="729" ht="15" customHeight="1" s="36">
      <c r="A729" s="49" t="n"/>
      <c r="B729" s="50" t="n"/>
      <c r="C729" s="51">
        <f>IF($B729="","",IFERROR(INDEX(Lists!$B$4:$B$153,MATCH($B729,Lists!$A$4:$A$153,0)),"Other / Unsorted"))</f>
        <v/>
      </c>
      <c r="D729" s="51">
        <f>IF($B729="","",IFERROR(INDEX(Lists!$C$4:$C$153,MATCH($B729,Lists!$A$4:$A$153,0)),"Spending"))</f>
        <v/>
      </c>
      <c r="E729" s="50" t="n"/>
      <c r="F729" s="52" t="n"/>
      <c r="G729" s="50" t="n"/>
      <c r="H729" s="50" t="n"/>
      <c r="I729" s="50" t="n"/>
    </row>
    <row r="730" ht="15" customHeight="1" s="36">
      <c r="A730" s="49" t="n"/>
      <c r="B730" s="50" t="n"/>
      <c r="C730" s="51">
        <f>IF($B730="","",IFERROR(INDEX(Lists!$B$4:$B$153,MATCH($B730,Lists!$A$4:$A$153,0)),"Other / Unsorted"))</f>
        <v/>
      </c>
      <c r="D730" s="51">
        <f>IF($B730="","",IFERROR(INDEX(Lists!$C$4:$C$153,MATCH($B730,Lists!$A$4:$A$153,0)),"Spending"))</f>
        <v/>
      </c>
      <c r="E730" s="50" t="n"/>
      <c r="F730" s="52" t="n"/>
      <c r="G730" s="50" t="n"/>
      <c r="H730" s="50" t="n"/>
      <c r="I730" s="50" t="n"/>
    </row>
    <row r="731" ht="15" customHeight="1" s="36">
      <c r="A731" s="49" t="n"/>
      <c r="B731" s="50" t="n"/>
      <c r="C731" s="51">
        <f>IF($B731="","",IFERROR(INDEX(Lists!$B$4:$B$153,MATCH($B731,Lists!$A$4:$A$153,0)),"Other / Unsorted"))</f>
        <v/>
      </c>
      <c r="D731" s="51">
        <f>IF($B731="","",IFERROR(INDEX(Lists!$C$4:$C$153,MATCH($B731,Lists!$A$4:$A$153,0)),"Spending"))</f>
        <v/>
      </c>
      <c r="E731" s="50" t="n"/>
      <c r="F731" s="52" t="n"/>
      <c r="G731" s="50" t="n"/>
      <c r="H731" s="50" t="n"/>
      <c r="I731" s="50" t="n"/>
    </row>
    <row r="732" ht="15" customHeight="1" s="36">
      <c r="A732" s="49" t="n"/>
      <c r="B732" s="50" t="n"/>
      <c r="C732" s="51">
        <f>IF($B732="","",IFERROR(INDEX(Lists!$B$4:$B$153,MATCH($B732,Lists!$A$4:$A$153,0)),"Other / Unsorted"))</f>
        <v/>
      </c>
      <c r="D732" s="51">
        <f>IF($B732="","",IFERROR(INDEX(Lists!$C$4:$C$153,MATCH($B732,Lists!$A$4:$A$153,0)),"Spending"))</f>
        <v/>
      </c>
      <c r="E732" s="50" t="n"/>
      <c r="F732" s="52" t="n"/>
      <c r="G732" s="50" t="n"/>
      <c r="H732" s="50" t="n"/>
      <c r="I732" s="50" t="n"/>
    </row>
    <row r="733" ht="15" customHeight="1" s="36">
      <c r="A733" s="49" t="n"/>
      <c r="B733" s="50" t="n"/>
      <c r="C733" s="51">
        <f>IF($B733="","",IFERROR(INDEX(Lists!$B$4:$B$153,MATCH($B733,Lists!$A$4:$A$153,0)),"Other / Unsorted"))</f>
        <v/>
      </c>
      <c r="D733" s="51">
        <f>IF($B733="","",IFERROR(INDEX(Lists!$C$4:$C$153,MATCH($B733,Lists!$A$4:$A$153,0)),"Spending"))</f>
        <v/>
      </c>
      <c r="E733" s="50" t="n"/>
      <c r="F733" s="52" t="n"/>
      <c r="G733" s="50" t="n"/>
      <c r="H733" s="50" t="n"/>
      <c r="I733" s="50" t="n"/>
    </row>
    <row r="734" ht="15" customHeight="1" s="36">
      <c r="A734" s="49" t="n"/>
      <c r="B734" s="50" t="n"/>
      <c r="C734" s="51">
        <f>IF($B734="","",IFERROR(INDEX(Lists!$B$4:$B$153,MATCH($B734,Lists!$A$4:$A$153,0)),"Other / Unsorted"))</f>
        <v/>
      </c>
      <c r="D734" s="51">
        <f>IF($B734="","",IFERROR(INDEX(Lists!$C$4:$C$153,MATCH($B734,Lists!$A$4:$A$153,0)),"Spending"))</f>
        <v/>
      </c>
      <c r="E734" s="50" t="n"/>
      <c r="F734" s="52" t="n"/>
      <c r="G734" s="50" t="n"/>
      <c r="H734" s="50" t="n"/>
      <c r="I734" s="50" t="n"/>
    </row>
    <row r="735" ht="15" customHeight="1" s="36">
      <c r="A735" s="49" t="n"/>
      <c r="B735" s="50" t="n"/>
      <c r="C735" s="51">
        <f>IF($B735="","",IFERROR(INDEX(Lists!$B$4:$B$153,MATCH($B735,Lists!$A$4:$A$153,0)),"Other / Unsorted"))</f>
        <v/>
      </c>
      <c r="D735" s="51">
        <f>IF($B735="","",IFERROR(INDEX(Lists!$C$4:$C$153,MATCH($B735,Lists!$A$4:$A$153,0)),"Spending"))</f>
        <v/>
      </c>
      <c r="E735" s="50" t="n"/>
      <c r="F735" s="52" t="n"/>
      <c r="G735" s="50" t="n"/>
      <c r="H735" s="50" t="n"/>
      <c r="I735" s="50" t="n"/>
    </row>
    <row r="736" ht="15" customHeight="1" s="36">
      <c r="A736" s="49" t="n"/>
      <c r="B736" s="50" t="n"/>
      <c r="C736" s="51">
        <f>IF($B736="","",IFERROR(INDEX(Lists!$B$4:$B$153,MATCH($B736,Lists!$A$4:$A$153,0)),"Other / Unsorted"))</f>
        <v/>
      </c>
      <c r="D736" s="51">
        <f>IF($B736="","",IFERROR(INDEX(Lists!$C$4:$C$153,MATCH($B736,Lists!$A$4:$A$153,0)),"Spending"))</f>
        <v/>
      </c>
      <c r="E736" s="50" t="n"/>
      <c r="F736" s="52" t="n"/>
      <c r="G736" s="50" t="n"/>
      <c r="H736" s="50" t="n"/>
      <c r="I736" s="50" t="n"/>
    </row>
    <row r="737" ht="15" customHeight="1" s="36">
      <c r="A737" s="49" t="n"/>
      <c r="B737" s="50" t="n"/>
      <c r="C737" s="51">
        <f>IF($B737="","",IFERROR(INDEX(Lists!$B$4:$B$153,MATCH($B737,Lists!$A$4:$A$153,0)),"Other / Unsorted"))</f>
        <v/>
      </c>
      <c r="D737" s="51">
        <f>IF($B737="","",IFERROR(INDEX(Lists!$C$4:$C$153,MATCH($B737,Lists!$A$4:$A$153,0)),"Spending"))</f>
        <v/>
      </c>
      <c r="E737" s="50" t="n"/>
      <c r="F737" s="52" t="n"/>
      <c r="G737" s="50" t="n"/>
      <c r="H737" s="50" t="n"/>
      <c r="I737" s="50" t="n"/>
    </row>
    <row r="738" ht="15" customHeight="1" s="36">
      <c r="A738" s="49" t="n"/>
      <c r="B738" s="50" t="n"/>
      <c r="C738" s="51">
        <f>IF($B738="","",IFERROR(INDEX(Lists!$B$4:$B$153,MATCH($B738,Lists!$A$4:$A$153,0)),"Other / Unsorted"))</f>
        <v/>
      </c>
      <c r="D738" s="51">
        <f>IF($B738="","",IFERROR(INDEX(Lists!$C$4:$C$153,MATCH($B738,Lists!$A$4:$A$153,0)),"Spending"))</f>
        <v/>
      </c>
      <c r="E738" s="50" t="n"/>
      <c r="F738" s="52" t="n"/>
      <c r="G738" s="50" t="n"/>
      <c r="H738" s="50" t="n"/>
      <c r="I738" s="50" t="n"/>
    </row>
    <row r="739" ht="15" customHeight="1" s="36">
      <c r="A739" s="49" t="n"/>
      <c r="B739" s="50" t="n"/>
      <c r="C739" s="51">
        <f>IF($B739="","",IFERROR(INDEX(Lists!$B$4:$B$153,MATCH($B739,Lists!$A$4:$A$153,0)),"Other / Unsorted"))</f>
        <v/>
      </c>
      <c r="D739" s="51">
        <f>IF($B739="","",IFERROR(INDEX(Lists!$C$4:$C$153,MATCH($B739,Lists!$A$4:$A$153,0)),"Spending"))</f>
        <v/>
      </c>
      <c r="E739" s="50" t="n"/>
      <c r="F739" s="52" t="n"/>
      <c r="G739" s="50" t="n"/>
      <c r="H739" s="50" t="n"/>
      <c r="I739" s="50" t="n"/>
    </row>
    <row r="740" ht="15" customHeight="1" s="36">
      <c r="A740" s="49" t="n"/>
      <c r="B740" s="50" t="n"/>
      <c r="C740" s="51">
        <f>IF($B740="","",IFERROR(INDEX(Lists!$B$4:$B$153,MATCH($B740,Lists!$A$4:$A$153,0)),"Other / Unsorted"))</f>
        <v/>
      </c>
      <c r="D740" s="51">
        <f>IF($B740="","",IFERROR(INDEX(Lists!$C$4:$C$153,MATCH($B740,Lists!$A$4:$A$153,0)),"Spending"))</f>
        <v/>
      </c>
      <c r="E740" s="50" t="n"/>
      <c r="F740" s="52" t="n"/>
      <c r="G740" s="50" t="n"/>
      <c r="H740" s="50" t="n"/>
      <c r="I740" s="50" t="n"/>
    </row>
    <row r="741" ht="15" customHeight="1" s="36">
      <c r="A741" s="49" t="n"/>
      <c r="B741" s="50" t="n"/>
      <c r="C741" s="51">
        <f>IF($B741="","",IFERROR(INDEX(Lists!$B$4:$B$153,MATCH($B741,Lists!$A$4:$A$153,0)),"Other / Unsorted"))</f>
        <v/>
      </c>
      <c r="D741" s="51">
        <f>IF($B741="","",IFERROR(INDEX(Lists!$C$4:$C$153,MATCH($B741,Lists!$A$4:$A$153,0)),"Spending"))</f>
        <v/>
      </c>
      <c r="E741" s="50" t="n"/>
      <c r="F741" s="52" t="n"/>
      <c r="G741" s="50" t="n"/>
      <c r="H741" s="50" t="n"/>
      <c r="I741" s="50" t="n"/>
    </row>
    <row r="742" ht="15" customHeight="1" s="36">
      <c r="A742" s="49" t="n"/>
      <c r="B742" s="50" t="n"/>
      <c r="C742" s="51">
        <f>IF($B742="","",IFERROR(INDEX(Lists!$B$4:$B$153,MATCH($B742,Lists!$A$4:$A$153,0)),"Other / Unsorted"))</f>
        <v/>
      </c>
      <c r="D742" s="51">
        <f>IF($B742="","",IFERROR(INDEX(Lists!$C$4:$C$153,MATCH($B742,Lists!$A$4:$A$153,0)),"Spending"))</f>
        <v/>
      </c>
      <c r="E742" s="50" t="n"/>
      <c r="F742" s="52" t="n"/>
      <c r="G742" s="50" t="n"/>
      <c r="H742" s="50" t="n"/>
      <c r="I742" s="50" t="n"/>
    </row>
    <row r="743" ht="15" customHeight="1" s="36">
      <c r="A743" s="49" t="n"/>
      <c r="B743" s="50" t="n"/>
      <c r="C743" s="51">
        <f>IF($B743="","",IFERROR(INDEX(Lists!$B$4:$B$153,MATCH($B743,Lists!$A$4:$A$153,0)),"Other / Unsorted"))</f>
        <v/>
      </c>
      <c r="D743" s="51">
        <f>IF($B743="","",IFERROR(INDEX(Lists!$C$4:$C$153,MATCH($B743,Lists!$A$4:$A$153,0)),"Spending"))</f>
        <v/>
      </c>
      <c r="E743" s="50" t="n"/>
      <c r="F743" s="52" t="n"/>
      <c r="G743" s="50" t="n"/>
      <c r="H743" s="50" t="n"/>
      <c r="I743" s="50" t="n"/>
    </row>
    <row r="744" ht="15" customHeight="1" s="36">
      <c r="A744" s="49" t="n"/>
      <c r="B744" s="50" t="n"/>
      <c r="C744" s="51">
        <f>IF($B744="","",IFERROR(INDEX(Lists!$B$4:$B$153,MATCH($B744,Lists!$A$4:$A$153,0)),"Other / Unsorted"))</f>
        <v/>
      </c>
      <c r="D744" s="51">
        <f>IF($B744="","",IFERROR(INDEX(Lists!$C$4:$C$153,MATCH($B744,Lists!$A$4:$A$153,0)),"Spending"))</f>
        <v/>
      </c>
      <c r="E744" s="50" t="n"/>
      <c r="F744" s="52" t="n"/>
      <c r="G744" s="50" t="n"/>
      <c r="H744" s="50" t="n"/>
      <c r="I744" s="50" t="n"/>
    </row>
    <row r="745" ht="15" customHeight="1" s="36">
      <c r="A745" s="49" t="n"/>
      <c r="B745" s="50" t="n"/>
      <c r="C745" s="51">
        <f>IF($B745="","",IFERROR(INDEX(Lists!$B$4:$B$153,MATCH($B745,Lists!$A$4:$A$153,0)),"Other / Unsorted"))</f>
        <v/>
      </c>
      <c r="D745" s="51">
        <f>IF($B745="","",IFERROR(INDEX(Lists!$C$4:$C$153,MATCH($B745,Lists!$A$4:$A$153,0)),"Spending"))</f>
        <v/>
      </c>
      <c r="E745" s="50" t="n"/>
      <c r="F745" s="52" t="n"/>
      <c r="G745" s="50" t="n"/>
      <c r="H745" s="50" t="n"/>
      <c r="I745" s="50" t="n"/>
    </row>
    <row r="746" ht="15" customHeight="1" s="36">
      <c r="A746" s="49" t="n"/>
      <c r="B746" s="50" t="n"/>
      <c r="C746" s="51">
        <f>IF($B746="","",IFERROR(INDEX(Lists!$B$4:$B$153,MATCH($B746,Lists!$A$4:$A$153,0)),"Other / Unsorted"))</f>
        <v/>
      </c>
      <c r="D746" s="51">
        <f>IF($B746="","",IFERROR(INDEX(Lists!$C$4:$C$153,MATCH($B746,Lists!$A$4:$A$153,0)),"Spending"))</f>
        <v/>
      </c>
      <c r="E746" s="50" t="n"/>
      <c r="F746" s="52" t="n"/>
      <c r="G746" s="50" t="n"/>
      <c r="H746" s="50" t="n"/>
      <c r="I746" s="50" t="n"/>
    </row>
    <row r="747" ht="15" customHeight="1" s="36">
      <c r="A747" s="49" t="n"/>
      <c r="B747" s="50" t="n"/>
      <c r="C747" s="51">
        <f>IF($B747="","",IFERROR(INDEX(Lists!$B$4:$B$153,MATCH($B747,Lists!$A$4:$A$153,0)),"Other / Unsorted"))</f>
        <v/>
      </c>
      <c r="D747" s="51">
        <f>IF($B747="","",IFERROR(INDEX(Lists!$C$4:$C$153,MATCH($B747,Lists!$A$4:$A$153,0)),"Spending"))</f>
        <v/>
      </c>
      <c r="E747" s="50" t="n"/>
      <c r="F747" s="52" t="n"/>
      <c r="G747" s="50" t="n"/>
      <c r="H747" s="50" t="n"/>
      <c r="I747" s="50" t="n"/>
    </row>
    <row r="748" ht="15" customHeight="1" s="36">
      <c r="A748" s="49" t="n"/>
      <c r="B748" s="50" t="n"/>
      <c r="C748" s="51">
        <f>IF($B748="","",IFERROR(INDEX(Lists!$B$4:$B$153,MATCH($B748,Lists!$A$4:$A$153,0)),"Other / Unsorted"))</f>
        <v/>
      </c>
      <c r="D748" s="51">
        <f>IF($B748="","",IFERROR(INDEX(Lists!$C$4:$C$153,MATCH($B748,Lists!$A$4:$A$153,0)),"Spending"))</f>
        <v/>
      </c>
      <c r="E748" s="50" t="n"/>
      <c r="F748" s="52" t="n"/>
      <c r="G748" s="50" t="n"/>
      <c r="H748" s="50" t="n"/>
      <c r="I748" s="50" t="n"/>
    </row>
    <row r="749" ht="15" customHeight="1" s="36">
      <c r="A749" s="49" t="n"/>
      <c r="B749" s="50" t="n"/>
      <c r="C749" s="51">
        <f>IF($B749="","",IFERROR(INDEX(Lists!$B$4:$B$153,MATCH($B749,Lists!$A$4:$A$153,0)),"Other / Unsorted"))</f>
        <v/>
      </c>
      <c r="D749" s="51">
        <f>IF($B749="","",IFERROR(INDEX(Lists!$C$4:$C$153,MATCH($B749,Lists!$A$4:$A$153,0)),"Spending"))</f>
        <v/>
      </c>
      <c r="E749" s="50" t="n"/>
      <c r="F749" s="52" t="n"/>
      <c r="G749" s="50" t="n"/>
      <c r="H749" s="50" t="n"/>
      <c r="I749" s="50" t="n"/>
    </row>
    <row r="750" ht="15" customHeight="1" s="36">
      <c r="A750" s="49" t="n"/>
      <c r="B750" s="50" t="n"/>
      <c r="C750" s="51">
        <f>IF($B750="","",IFERROR(INDEX(Lists!$B$4:$B$153,MATCH($B750,Lists!$A$4:$A$153,0)),"Other / Unsorted"))</f>
        <v/>
      </c>
      <c r="D750" s="51">
        <f>IF($B750="","",IFERROR(INDEX(Lists!$C$4:$C$153,MATCH($B750,Lists!$A$4:$A$153,0)),"Spending"))</f>
        <v/>
      </c>
      <c r="E750" s="50" t="n"/>
      <c r="F750" s="52" t="n"/>
      <c r="G750" s="50" t="n"/>
      <c r="H750" s="50" t="n"/>
      <c r="I750" s="50" t="n"/>
    </row>
    <row r="751" ht="15" customHeight="1" s="36">
      <c r="A751" s="49" t="n"/>
      <c r="B751" s="50" t="n"/>
      <c r="C751" s="51">
        <f>IF($B751="","",IFERROR(INDEX(Lists!$B$4:$B$153,MATCH($B751,Lists!$A$4:$A$153,0)),"Other / Unsorted"))</f>
        <v/>
      </c>
      <c r="D751" s="51">
        <f>IF($B751="","",IFERROR(INDEX(Lists!$C$4:$C$153,MATCH($B751,Lists!$A$4:$A$153,0)),"Spending"))</f>
        <v/>
      </c>
      <c r="E751" s="50" t="n"/>
      <c r="F751" s="52" t="n"/>
      <c r="G751" s="50" t="n"/>
      <c r="H751" s="50" t="n"/>
      <c r="I751" s="50" t="n"/>
    </row>
    <row r="752" ht="15" customHeight="1" s="36">
      <c r="A752" s="49" t="n"/>
      <c r="B752" s="50" t="n"/>
      <c r="C752" s="51">
        <f>IF($B752="","",IFERROR(INDEX(Lists!$B$4:$B$153,MATCH($B752,Lists!$A$4:$A$153,0)),"Other / Unsorted"))</f>
        <v/>
      </c>
      <c r="D752" s="51">
        <f>IF($B752="","",IFERROR(INDEX(Lists!$C$4:$C$153,MATCH($B752,Lists!$A$4:$A$153,0)),"Spending"))</f>
        <v/>
      </c>
      <c r="E752" s="50" t="n"/>
      <c r="F752" s="52" t="n"/>
      <c r="G752" s="50" t="n"/>
      <c r="H752" s="50" t="n"/>
      <c r="I752" s="50" t="n"/>
    </row>
    <row r="753" ht="15" customHeight="1" s="36">
      <c r="A753" s="49" t="n"/>
      <c r="B753" s="50" t="n"/>
      <c r="C753" s="51">
        <f>IF($B753="","",IFERROR(INDEX(Lists!$B$4:$B$153,MATCH($B753,Lists!$A$4:$A$153,0)),"Other / Unsorted"))</f>
        <v/>
      </c>
      <c r="D753" s="51">
        <f>IF($B753="","",IFERROR(INDEX(Lists!$C$4:$C$153,MATCH($B753,Lists!$A$4:$A$153,0)),"Spending"))</f>
        <v/>
      </c>
      <c r="E753" s="50" t="n"/>
      <c r="F753" s="52" t="n"/>
      <c r="G753" s="50" t="n"/>
      <c r="H753" s="50" t="n"/>
      <c r="I753" s="50" t="n"/>
    </row>
    <row r="754" ht="15" customHeight="1" s="36">
      <c r="A754" s="49" t="n"/>
      <c r="B754" s="50" t="n"/>
      <c r="C754" s="51">
        <f>IF($B754="","",IFERROR(INDEX(Lists!$B$4:$B$153,MATCH($B754,Lists!$A$4:$A$153,0)),"Other / Unsorted"))</f>
        <v/>
      </c>
      <c r="D754" s="51">
        <f>IF($B754="","",IFERROR(INDEX(Lists!$C$4:$C$153,MATCH($B754,Lists!$A$4:$A$153,0)),"Spending"))</f>
        <v/>
      </c>
      <c r="E754" s="50" t="n"/>
      <c r="F754" s="52" t="n"/>
      <c r="G754" s="50" t="n"/>
      <c r="H754" s="50" t="n"/>
      <c r="I754" s="50" t="n"/>
    </row>
    <row r="755" ht="15" customHeight="1" s="36">
      <c r="A755" s="49" t="n"/>
      <c r="B755" s="50" t="n"/>
      <c r="C755" s="51">
        <f>IF($B755="","",IFERROR(INDEX(Lists!$B$4:$B$153,MATCH($B755,Lists!$A$4:$A$153,0)),"Other / Unsorted"))</f>
        <v/>
      </c>
      <c r="D755" s="51">
        <f>IF($B755="","",IFERROR(INDEX(Lists!$C$4:$C$153,MATCH($B755,Lists!$A$4:$A$153,0)),"Spending"))</f>
        <v/>
      </c>
      <c r="E755" s="50" t="n"/>
      <c r="F755" s="52" t="n"/>
      <c r="G755" s="50" t="n"/>
      <c r="H755" s="50" t="n"/>
      <c r="I755" s="50" t="n"/>
    </row>
    <row r="756" ht="15" customHeight="1" s="36">
      <c r="A756" s="49" t="n"/>
      <c r="B756" s="50" t="n"/>
      <c r="C756" s="51">
        <f>IF($B756="","",IFERROR(INDEX(Lists!$B$4:$B$153,MATCH($B756,Lists!$A$4:$A$153,0)),"Other / Unsorted"))</f>
        <v/>
      </c>
      <c r="D756" s="51">
        <f>IF($B756="","",IFERROR(INDEX(Lists!$C$4:$C$153,MATCH($B756,Lists!$A$4:$A$153,0)),"Spending"))</f>
        <v/>
      </c>
      <c r="E756" s="50" t="n"/>
      <c r="F756" s="52" t="n"/>
      <c r="G756" s="50" t="n"/>
      <c r="H756" s="50" t="n"/>
      <c r="I756" s="50" t="n"/>
    </row>
    <row r="757" ht="15" customHeight="1" s="36">
      <c r="A757" s="49" t="n"/>
      <c r="B757" s="50" t="n"/>
      <c r="C757" s="51">
        <f>IF($B757="","",IFERROR(INDEX(Lists!$B$4:$B$153,MATCH($B757,Lists!$A$4:$A$153,0)),"Other / Unsorted"))</f>
        <v/>
      </c>
      <c r="D757" s="51">
        <f>IF($B757="","",IFERROR(INDEX(Lists!$C$4:$C$153,MATCH($B757,Lists!$A$4:$A$153,0)),"Spending"))</f>
        <v/>
      </c>
      <c r="E757" s="50" t="n"/>
      <c r="F757" s="52" t="n"/>
      <c r="G757" s="50" t="n"/>
      <c r="H757" s="50" t="n"/>
      <c r="I757" s="50" t="n"/>
    </row>
    <row r="758" ht="15" customHeight="1" s="36">
      <c r="A758" s="49" t="n"/>
      <c r="B758" s="50" t="n"/>
      <c r="C758" s="51">
        <f>IF($B758="","",IFERROR(INDEX(Lists!$B$4:$B$153,MATCH($B758,Lists!$A$4:$A$153,0)),"Other / Unsorted"))</f>
        <v/>
      </c>
      <c r="D758" s="51">
        <f>IF($B758="","",IFERROR(INDEX(Lists!$C$4:$C$153,MATCH($B758,Lists!$A$4:$A$153,0)),"Spending"))</f>
        <v/>
      </c>
      <c r="E758" s="50" t="n"/>
      <c r="F758" s="52" t="n"/>
      <c r="G758" s="50" t="n"/>
      <c r="H758" s="50" t="n"/>
      <c r="I758" s="50" t="n"/>
    </row>
    <row r="759" ht="15" customHeight="1" s="36">
      <c r="A759" s="49" t="n"/>
      <c r="B759" s="50" t="n"/>
      <c r="C759" s="51">
        <f>IF($B759="","",IFERROR(INDEX(Lists!$B$4:$B$153,MATCH($B759,Lists!$A$4:$A$153,0)),"Other / Unsorted"))</f>
        <v/>
      </c>
      <c r="D759" s="51">
        <f>IF($B759="","",IFERROR(INDEX(Lists!$C$4:$C$153,MATCH($B759,Lists!$A$4:$A$153,0)),"Spending"))</f>
        <v/>
      </c>
      <c r="E759" s="50" t="n"/>
      <c r="F759" s="52" t="n"/>
      <c r="G759" s="50" t="n"/>
      <c r="H759" s="50" t="n"/>
      <c r="I759" s="50" t="n"/>
    </row>
    <row r="760" ht="15" customHeight="1" s="36">
      <c r="A760" s="49" t="n"/>
      <c r="B760" s="50" t="n"/>
      <c r="C760" s="51">
        <f>IF($B760="","",IFERROR(INDEX(Lists!$B$4:$B$153,MATCH($B760,Lists!$A$4:$A$153,0)),"Other / Unsorted"))</f>
        <v/>
      </c>
      <c r="D760" s="51">
        <f>IF($B760="","",IFERROR(INDEX(Lists!$C$4:$C$153,MATCH($B760,Lists!$A$4:$A$153,0)),"Spending"))</f>
        <v/>
      </c>
      <c r="E760" s="50" t="n"/>
      <c r="F760" s="52" t="n"/>
      <c r="G760" s="50" t="n"/>
      <c r="H760" s="50" t="n"/>
      <c r="I760" s="50" t="n"/>
    </row>
    <row r="761" ht="15" customHeight="1" s="36">
      <c r="A761" s="49" t="n"/>
      <c r="B761" s="50" t="n"/>
      <c r="C761" s="51">
        <f>IF($B761="","",IFERROR(INDEX(Lists!$B$4:$B$153,MATCH($B761,Lists!$A$4:$A$153,0)),"Other / Unsorted"))</f>
        <v/>
      </c>
      <c r="D761" s="51">
        <f>IF($B761="","",IFERROR(INDEX(Lists!$C$4:$C$153,MATCH($B761,Lists!$A$4:$A$153,0)),"Spending"))</f>
        <v/>
      </c>
      <c r="E761" s="50" t="n"/>
      <c r="F761" s="52" t="n"/>
      <c r="G761" s="50" t="n"/>
      <c r="H761" s="50" t="n"/>
      <c r="I761" s="50" t="n"/>
    </row>
    <row r="762" ht="15" customHeight="1" s="36">
      <c r="A762" s="49" t="n"/>
      <c r="B762" s="50" t="n"/>
      <c r="C762" s="51">
        <f>IF($B762="","",IFERROR(INDEX(Lists!$B$4:$B$153,MATCH($B762,Lists!$A$4:$A$153,0)),"Other / Unsorted"))</f>
        <v/>
      </c>
      <c r="D762" s="51">
        <f>IF($B762="","",IFERROR(INDEX(Lists!$C$4:$C$153,MATCH($B762,Lists!$A$4:$A$153,0)),"Spending"))</f>
        <v/>
      </c>
      <c r="E762" s="50" t="n"/>
      <c r="F762" s="52" t="n"/>
      <c r="G762" s="50" t="n"/>
      <c r="H762" s="50" t="n"/>
      <c r="I762" s="50" t="n"/>
    </row>
    <row r="763" ht="15" customHeight="1" s="36">
      <c r="A763" s="49" t="n"/>
      <c r="B763" s="50" t="n"/>
      <c r="C763" s="51">
        <f>IF($B763="","",IFERROR(INDEX(Lists!$B$4:$B$153,MATCH($B763,Lists!$A$4:$A$153,0)),"Other / Unsorted"))</f>
        <v/>
      </c>
      <c r="D763" s="51">
        <f>IF($B763="","",IFERROR(INDEX(Lists!$C$4:$C$153,MATCH($B763,Lists!$A$4:$A$153,0)),"Spending"))</f>
        <v/>
      </c>
      <c r="E763" s="50" t="n"/>
      <c r="F763" s="52" t="n"/>
      <c r="G763" s="50" t="n"/>
      <c r="H763" s="50" t="n"/>
      <c r="I763" s="50" t="n"/>
    </row>
    <row r="764" ht="15" customHeight="1" s="36">
      <c r="A764" s="49" t="n"/>
      <c r="B764" s="50" t="n"/>
      <c r="C764" s="51">
        <f>IF($B764="","",IFERROR(INDEX(Lists!$B$4:$B$153,MATCH($B764,Lists!$A$4:$A$153,0)),"Other / Unsorted"))</f>
        <v/>
      </c>
      <c r="D764" s="51">
        <f>IF($B764="","",IFERROR(INDEX(Lists!$C$4:$C$153,MATCH($B764,Lists!$A$4:$A$153,0)),"Spending"))</f>
        <v/>
      </c>
      <c r="E764" s="50" t="n"/>
      <c r="F764" s="52" t="n"/>
      <c r="G764" s="50" t="n"/>
      <c r="H764" s="50" t="n"/>
      <c r="I764" s="50" t="n"/>
    </row>
    <row r="765" ht="15" customHeight="1" s="36">
      <c r="A765" s="49" t="n"/>
      <c r="B765" s="50" t="n"/>
      <c r="C765" s="51">
        <f>IF($B765="","",IFERROR(INDEX(Lists!$B$4:$B$153,MATCH($B765,Lists!$A$4:$A$153,0)),"Other / Unsorted"))</f>
        <v/>
      </c>
      <c r="D765" s="51">
        <f>IF($B765="","",IFERROR(INDEX(Lists!$C$4:$C$153,MATCH($B765,Lists!$A$4:$A$153,0)),"Spending"))</f>
        <v/>
      </c>
      <c r="E765" s="50" t="n"/>
      <c r="F765" s="52" t="n"/>
      <c r="G765" s="50" t="n"/>
      <c r="H765" s="50" t="n"/>
      <c r="I765" s="50" t="n"/>
    </row>
    <row r="766" ht="15" customHeight="1" s="36">
      <c r="A766" s="49" t="n"/>
      <c r="B766" s="50" t="n"/>
      <c r="C766" s="51">
        <f>IF($B766="","",IFERROR(INDEX(Lists!$B$4:$B$153,MATCH($B766,Lists!$A$4:$A$153,0)),"Other / Unsorted"))</f>
        <v/>
      </c>
      <c r="D766" s="51">
        <f>IF($B766="","",IFERROR(INDEX(Lists!$C$4:$C$153,MATCH($B766,Lists!$A$4:$A$153,0)),"Spending"))</f>
        <v/>
      </c>
      <c r="E766" s="50" t="n"/>
      <c r="F766" s="52" t="n"/>
      <c r="G766" s="50" t="n"/>
      <c r="H766" s="50" t="n"/>
      <c r="I766" s="50" t="n"/>
    </row>
    <row r="767" ht="15" customHeight="1" s="36">
      <c r="A767" s="49" t="n"/>
      <c r="B767" s="50" t="n"/>
      <c r="C767" s="51">
        <f>IF($B767="","",IFERROR(INDEX(Lists!$B$4:$B$153,MATCH($B767,Lists!$A$4:$A$153,0)),"Other / Unsorted"))</f>
        <v/>
      </c>
      <c r="D767" s="51">
        <f>IF($B767="","",IFERROR(INDEX(Lists!$C$4:$C$153,MATCH($B767,Lists!$A$4:$A$153,0)),"Spending"))</f>
        <v/>
      </c>
      <c r="E767" s="50" t="n"/>
      <c r="F767" s="52" t="n"/>
      <c r="G767" s="50" t="n"/>
      <c r="H767" s="50" t="n"/>
      <c r="I767" s="50" t="n"/>
    </row>
    <row r="768" ht="15" customHeight="1" s="36">
      <c r="A768" s="49" t="n"/>
      <c r="B768" s="50" t="n"/>
      <c r="C768" s="51">
        <f>IF($B768="","",IFERROR(INDEX(Lists!$B$4:$B$153,MATCH($B768,Lists!$A$4:$A$153,0)),"Other / Unsorted"))</f>
        <v/>
      </c>
      <c r="D768" s="51">
        <f>IF($B768="","",IFERROR(INDEX(Lists!$C$4:$C$153,MATCH($B768,Lists!$A$4:$A$153,0)),"Spending"))</f>
        <v/>
      </c>
      <c r="E768" s="50" t="n"/>
      <c r="F768" s="52" t="n"/>
      <c r="G768" s="50" t="n"/>
      <c r="H768" s="50" t="n"/>
      <c r="I768" s="50" t="n"/>
    </row>
    <row r="769" ht="15" customHeight="1" s="36">
      <c r="A769" s="49" t="n"/>
      <c r="B769" s="50" t="n"/>
      <c r="C769" s="51">
        <f>IF($B769="","",IFERROR(INDEX(Lists!$B$4:$B$153,MATCH($B769,Lists!$A$4:$A$153,0)),"Other / Unsorted"))</f>
        <v/>
      </c>
      <c r="D769" s="51">
        <f>IF($B769="","",IFERROR(INDEX(Lists!$C$4:$C$153,MATCH($B769,Lists!$A$4:$A$153,0)),"Spending"))</f>
        <v/>
      </c>
      <c r="E769" s="50" t="n"/>
      <c r="F769" s="52" t="n"/>
      <c r="G769" s="50" t="n"/>
      <c r="H769" s="50" t="n"/>
      <c r="I769" s="50" t="n"/>
    </row>
    <row r="770" ht="15" customHeight="1" s="36">
      <c r="A770" s="49" t="n"/>
      <c r="B770" s="50" t="n"/>
      <c r="C770" s="51">
        <f>IF($B770="","",IFERROR(INDEX(Lists!$B$4:$B$153,MATCH($B770,Lists!$A$4:$A$153,0)),"Other / Unsorted"))</f>
        <v/>
      </c>
      <c r="D770" s="51">
        <f>IF($B770="","",IFERROR(INDEX(Lists!$C$4:$C$153,MATCH($B770,Lists!$A$4:$A$153,0)),"Spending"))</f>
        <v/>
      </c>
      <c r="E770" s="50" t="n"/>
      <c r="F770" s="52" t="n"/>
      <c r="G770" s="50" t="n"/>
      <c r="H770" s="50" t="n"/>
      <c r="I770" s="50" t="n"/>
    </row>
    <row r="771" ht="15" customHeight="1" s="36">
      <c r="A771" s="49" t="n"/>
      <c r="B771" s="50" t="n"/>
      <c r="C771" s="51">
        <f>IF($B771="","",IFERROR(INDEX(Lists!$B$4:$B$153,MATCH($B771,Lists!$A$4:$A$153,0)),"Other / Unsorted"))</f>
        <v/>
      </c>
      <c r="D771" s="51">
        <f>IF($B771="","",IFERROR(INDEX(Lists!$C$4:$C$153,MATCH($B771,Lists!$A$4:$A$153,0)),"Spending"))</f>
        <v/>
      </c>
      <c r="E771" s="50" t="n"/>
      <c r="F771" s="52" t="n"/>
      <c r="G771" s="50" t="n"/>
      <c r="H771" s="50" t="n"/>
      <c r="I771" s="50" t="n"/>
    </row>
    <row r="772" ht="15" customHeight="1" s="36">
      <c r="A772" s="49" t="n"/>
      <c r="B772" s="50" t="n"/>
      <c r="C772" s="51">
        <f>IF($B772="","",IFERROR(INDEX(Lists!$B$4:$B$153,MATCH($B772,Lists!$A$4:$A$153,0)),"Other / Unsorted"))</f>
        <v/>
      </c>
      <c r="D772" s="51">
        <f>IF($B772="","",IFERROR(INDEX(Lists!$C$4:$C$153,MATCH($B772,Lists!$A$4:$A$153,0)),"Spending"))</f>
        <v/>
      </c>
      <c r="E772" s="50" t="n"/>
      <c r="F772" s="52" t="n"/>
      <c r="G772" s="50" t="n"/>
      <c r="H772" s="50" t="n"/>
      <c r="I772" s="50" t="n"/>
    </row>
    <row r="773" ht="15" customHeight="1" s="36">
      <c r="A773" s="49" t="n"/>
      <c r="B773" s="50" t="n"/>
      <c r="C773" s="51">
        <f>IF($B773="","",IFERROR(INDEX(Lists!$B$4:$B$153,MATCH($B773,Lists!$A$4:$A$153,0)),"Other / Unsorted"))</f>
        <v/>
      </c>
      <c r="D773" s="51">
        <f>IF($B773="","",IFERROR(INDEX(Lists!$C$4:$C$153,MATCH($B773,Lists!$A$4:$A$153,0)),"Spending"))</f>
        <v/>
      </c>
      <c r="E773" s="50" t="n"/>
      <c r="F773" s="52" t="n"/>
      <c r="G773" s="50" t="n"/>
      <c r="H773" s="50" t="n"/>
      <c r="I773" s="50" t="n"/>
    </row>
    <row r="774" ht="15" customHeight="1" s="36">
      <c r="A774" s="49" t="n"/>
      <c r="B774" s="50" t="n"/>
      <c r="C774" s="51">
        <f>IF($B774="","",IFERROR(INDEX(Lists!$B$4:$B$153,MATCH($B774,Lists!$A$4:$A$153,0)),"Other / Unsorted"))</f>
        <v/>
      </c>
      <c r="D774" s="51">
        <f>IF($B774="","",IFERROR(INDEX(Lists!$C$4:$C$153,MATCH($B774,Lists!$A$4:$A$153,0)),"Spending"))</f>
        <v/>
      </c>
      <c r="E774" s="50" t="n"/>
      <c r="F774" s="52" t="n"/>
      <c r="G774" s="50" t="n"/>
      <c r="H774" s="50" t="n"/>
      <c r="I774" s="50" t="n"/>
    </row>
    <row r="775" ht="15" customHeight="1" s="36">
      <c r="A775" s="49" t="n"/>
      <c r="B775" s="50" t="n"/>
      <c r="C775" s="51">
        <f>IF($B775="","",IFERROR(INDEX(Lists!$B$4:$B$153,MATCH($B775,Lists!$A$4:$A$153,0)),"Other / Unsorted"))</f>
        <v/>
      </c>
      <c r="D775" s="51">
        <f>IF($B775="","",IFERROR(INDEX(Lists!$C$4:$C$153,MATCH($B775,Lists!$A$4:$A$153,0)),"Spending"))</f>
        <v/>
      </c>
      <c r="E775" s="50" t="n"/>
      <c r="F775" s="52" t="n"/>
      <c r="G775" s="50" t="n"/>
      <c r="H775" s="50" t="n"/>
      <c r="I775" s="50" t="n"/>
    </row>
    <row r="776" ht="15" customHeight="1" s="36">
      <c r="A776" s="49" t="n"/>
      <c r="B776" s="50" t="n"/>
      <c r="C776" s="51">
        <f>IF($B776="","",IFERROR(INDEX(Lists!$B$4:$B$153,MATCH($B776,Lists!$A$4:$A$153,0)),"Other / Unsorted"))</f>
        <v/>
      </c>
      <c r="D776" s="51">
        <f>IF($B776="","",IFERROR(INDEX(Lists!$C$4:$C$153,MATCH($B776,Lists!$A$4:$A$153,0)),"Spending"))</f>
        <v/>
      </c>
      <c r="E776" s="50" t="n"/>
      <c r="F776" s="52" t="n"/>
      <c r="G776" s="50" t="n"/>
      <c r="H776" s="50" t="n"/>
      <c r="I776" s="50" t="n"/>
    </row>
    <row r="777" ht="15" customHeight="1" s="36">
      <c r="A777" s="49" t="n"/>
      <c r="B777" s="50" t="n"/>
      <c r="C777" s="51">
        <f>IF($B777="","",IFERROR(INDEX(Lists!$B$4:$B$153,MATCH($B777,Lists!$A$4:$A$153,0)),"Other / Unsorted"))</f>
        <v/>
      </c>
      <c r="D777" s="51">
        <f>IF($B777="","",IFERROR(INDEX(Lists!$C$4:$C$153,MATCH($B777,Lists!$A$4:$A$153,0)),"Spending"))</f>
        <v/>
      </c>
      <c r="E777" s="50" t="n"/>
      <c r="F777" s="52" t="n"/>
      <c r="G777" s="50" t="n"/>
      <c r="H777" s="50" t="n"/>
      <c r="I777" s="50" t="n"/>
    </row>
    <row r="778" ht="15" customHeight="1" s="36">
      <c r="A778" s="49" t="n"/>
      <c r="B778" s="50" t="n"/>
      <c r="C778" s="51">
        <f>IF($B778="","",IFERROR(INDEX(Lists!$B$4:$B$153,MATCH($B778,Lists!$A$4:$A$153,0)),"Other / Unsorted"))</f>
        <v/>
      </c>
      <c r="D778" s="51">
        <f>IF($B778="","",IFERROR(INDEX(Lists!$C$4:$C$153,MATCH($B778,Lists!$A$4:$A$153,0)),"Spending"))</f>
        <v/>
      </c>
      <c r="E778" s="50" t="n"/>
      <c r="F778" s="52" t="n"/>
      <c r="G778" s="50" t="n"/>
      <c r="H778" s="50" t="n"/>
      <c r="I778" s="50" t="n"/>
    </row>
    <row r="779" ht="15" customHeight="1" s="36">
      <c r="A779" s="49" t="n"/>
      <c r="B779" s="50" t="n"/>
      <c r="C779" s="51">
        <f>IF($B779="","",IFERROR(INDEX(Lists!$B$4:$B$153,MATCH($B779,Lists!$A$4:$A$153,0)),"Other / Unsorted"))</f>
        <v/>
      </c>
      <c r="D779" s="51">
        <f>IF($B779="","",IFERROR(INDEX(Lists!$C$4:$C$153,MATCH($B779,Lists!$A$4:$A$153,0)),"Spending"))</f>
        <v/>
      </c>
      <c r="E779" s="50" t="n"/>
      <c r="F779" s="52" t="n"/>
      <c r="G779" s="50" t="n"/>
      <c r="H779" s="50" t="n"/>
      <c r="I779" s="50" t="n"/>
    </row>
    <row r="780" ht="15" customHeight="1" s="36">
      <c r="A780" s="49" t="n"/>
      <c r="B780" s="50" t="n"/>
      <c r="C780" s="51">
        <f>IF($B780="","",IFERROR(INDEX(Lists!$B$4:$B$153,MATCH($B780,Lists!$A$4:$A$153,0)),"Other / Unsorted"))</f>
        <v/>
      </c>
      <c r="D780" s="51">
        <f>IF($B780="","",IFERROR(INDEX(Lists!$C$4:$C$153,MATCH($B780,Lists!$A$4:$A$153,0)),"Spending"))</f>
        <v/>
      </c>
      <c r="E780" s="50" t="n"/>
      <c r="F780" s="52" t="n"/>
      <c r="G780" s="50" t="n"/>
      <c r="H780" s="50" t="n"/>
      <c r="I780" s="50" t="n"/>
    </row>
    <row r="781" ht="15" customHeight="1" s="36">
      <c r="A781" s="49" t="n"/>
      <c r="B781" s="50" t="n"/>
      <c r="C781" s="51">
        <f>IF($B781="","",IFERROR(INDEX(Lists!$B$4:$B$153,MATCH($B781,Lists!$A$4:$A$153,0)),"Other / Unsorted"))</f>
        <v/>
      </c>
      <c r="D781" s="51">
        <f>IF($B781="","",IFERROR(INDEX(Lists!$C$4:$C$153,MATCH($B781,Lists!$A$4:$A$153,0)),"Spending"))</f>
        <v/>
      </c>
      <c r="E781" s="50" t="n"/>
      <c r="F781" s="52" t="n"/>
      <c r="G781" s="50" t="n"/>
      <c r="H781" s="50" t="n"/>
      <c r="I781" s="50" t="n"/>
    </row>
    <row r="782" ht="15" customHeight="1" s="36">
      <c r="A782" s="49" t="n"/>
      <c r="B782" s="50" t="n"/>
      <c r="C782" s="51">
        <f>IF($B782="","",IFERROR(INDEX(Lists!$B$4:$B$153,MATCH($B782,Lists!$A$4:$A$153,0)),"Other / Unsorted"))</f>
        <v/>
      </c>
      <c r="D782" s="51">
        <f>IF($B782="","",IFERROR(INDEX(Lists!$C$4:$C$153,MATCH($B782,Lists!$A$4:$A$153,0)),"Spending"))</f>
        <v/>
      </c>
      <c r="E782" s="50" t="n"/>
      <c r="F782" s="52" t="n"/>
      <c r="G782" s="50" t="n"/>
      <c r="H782" s="50" t="n"/>
      <c r="I782" s="50" t="n"/>
    </row>
    <row r="783" ht="15" customHeight="1" s="36">
      <c r="A783" s="49" t="n"/>
      <c r="B783" s="50" t="n"/>
      <c r="C783" s="51">
        <f>IF($B783="","",IFERROR(INDEX(Lists!$B$4:$B$153,MATCH($B783,Lists!$A$4:$A$153,0)),"Other / Unsorted"))</f>
        <v/>
      </c>
      <c r="D783" s="51">
        <f>IF($B783="","",IFERROR(INDEX(Lists!$C$4:$C$153,MATCH($B783,Lists!$A$4:$A$153,0)),"Spending"))</f>
        <v/>
      </c>
      <c r="E783" s="50" t="n"/>
      <c r="F783" s="52" t="n"/>
      <c r="G783" s="50" t="n"/>
      <c r="H783" s="50" t="n"/>
      <c r="I783" s="50" t="n"/>
    </row>
    <row r="784" ht="15" customHeight="1" s="36">
      <c r="A784" s="49" t="n"/>
      <c r="B784" s="50" t="n"/>
      <c r="C784" s="51">
        <f>IF($B784="","",IFERROR(INDEX(Lists!$B$4:$B$153,MATCH($B784,Lists!$A$4:$A$153,0)),"Other / Unsorted"))</f>
        <v/>
      </c>
      <c r="D784" s="51">
        <f>IF($B784="","",IFERROR(INDEX(Lists!$C$4:$C$153,MATCH($B784,Lists!$A$4:$A$153,0)),"Spending"))</f>
        <v/>
      </c>
      <c r="E784" s="50" t="n"/>
      <c r="F784" s="52" t="n"/>
      <c r="G784" s="50" t="n"/>
      <c r="H784" s="50" t="n"/>
      <c r="I784" s="50" t="n"/>
    </row>
    <row r="785" ht="15" customHeight="1" s="36">
      <c r="A785" s="49" t="n"/>
      <c r="B785" s="50" t="n"/>
      <c r="C785" s="51">
        <f>IF($B785="","",IFERROR(INDEX(Lists!$B$4:$B$153,MATCH($B785,Lists!$A$4:$A$153,0)),"Other / Unsorted"))</f>
        <v/>
      </c>
      <c r="D785" s="51">
        <f>IF($B785="","",IFERROR(INDEX(Lists!$C$4:$C$153,MATCH($B785,Lists!$A$4:$A$153,0)),"Spending"))</f>
        <v/>
      </c>
      <c r="E785" s="50" t="n"/>
      <c r="F785" s="52" t="n"/>
      <c r="G785" s="50" t="n"/>
      <c r="H785" s="50" t="n"/>
      <c r="I785" s="50" t="n"/>
    </row>
    <row r="786" ht="15" customHeight="1" s="36">
      <c r="A786" s="49" t="n"/>
      <c r="B786" s="50" t="n"/>
      <c r="C786" s="51">
        <f>IF($B786="","",IFERROR(INDEX(Lists!$B$4:$B$153,MATCH($B786,Lists!$A$4:$A$153,0)),"Other / Unsorted"))</f>
        <v/>
      </c>
      <c r="D786" s="51">
        <f>IF($B786="","",IFERROR(INDEX(Lists!$C$4:$C$153,MATCH($B786,Lists!$A$4:$A$153,0)),"Spending"))</f>
        <v/>
      </c>
      <c r="E786" s="50" t="n"/>
      <c r="F786" s="52" t="n"/>
      <c r="G786" s="50" t="n"/>
      <c r="H786" s="50" t="n"/>
      <c r="I786" s="50" t="n"/>
    </row>
    <row r="787" ht="15" customHeight="1" s="36">
      <c r="A787" s="49" t="n"/>
      <c r="B787" s="50" t="n"/>
      <c r="C787" s="51">
        <f>IF($B787="","",IFERROR(INDEX(Lists!$B$4:$B$153,MATCH($B787,Lists!$A$4:$A$153,0)),"Other / Unsorted"))</f>
        <v/>
      </c>
      <c r="D787" s="51">
        <f>IF($B787="","",IFERROR(INDEX(Lists!$C$4:$C$153,MATCH($B787,Lists!$A$4:$A$153,0)),"Spending"))</f>
        <v/>
      </c>
      <c r="E787" s="50" t="n"/>
      <c r="F787" s="52" t="n"/>
      <c r="G787" s="50" t="n"/>
      <c r="H787" s="50" t="n"/>
      <c r="I787" s="50" t="n"/>
    </row>
    <row r="788" ht="15" customHeight="1" s="36">
      <c r="A788" s="49" t="n"/>
      <c r="B788" s="50" t="n"/>
      <c r="C788" s="51">
        <f>IF($B788="","",IFERROR(INDEX(Lists!$B$4:$B$153,MATCH($B788,Lists!$A$4:$A$153,0)),"Other / Unsorted"))</f>
        <v/>
      </c>
      <c r="D788" s="51">
        <f>IF($B788="","",IFERROR(INDEX(Lists!$C$4:$C$153,MATCH($B788,Lists!$A$4:$A$153,0)),"Spending"))</f>
        <v/>
      </c>
      <c r="E788" s="50" t="n"/>
      <c r="F788" s="52" t="n"/>
      <c r="G788" s="50" t="n"/>
      <c r="H788" s="50" t="n"/>
      <c r="I788" s="50" t="n"/>
    </row>
    <row r="789" ht="15" customHeight="1" s="36">
      <c r="A789" s="49" t="n"/>
      <c r="B789" s="50" t="n"/>
      <c r="C789" s="51">
        <f>IF($B789="","",IFERROR(INDEX(Lists!$B$4:$B$153,MATCH($B789,Lists!$A$4:$A$153,0)),"Other / Unsorted"))</f>
        <v/>
      </c>
      <c r="D789" s="51">
        <f>IF($B789="","",IFERROR(INDEX(Lists!$C$4:$C$153,MATCH($B789,Lists!$A$4:$A$153,0)),"Spending"))</f>
        <v/>
      </c>
      <c r="E789" s="50" t="n"/>
      <c r="F789" s="52" t="n"/>
      <c r="G789" s="50" t="n"/>
      <c r="H789" s="50" t="n"/>
      <c r="I789" s="50" t="n"/>
    </row>
    <row r="790" ht="15" customHeight="1" s="36">
      <c r="A790" s="49" t="n"/>
      <c r="B790" s="50" t="n"/>
      <c r="C790" s="51">
        <f>IF($B790="","",IFERROR(INDEX(Lists!$B$4:$B$153,MATCH($B790,Lists!$A$4:$A$153,0)),"Other / Unsorted"))</f>
        <v/>
      </c>
      <c r="D790" s="51">
        <f>IF($B790="","",IFERROR(INDEX(Lists!$C$4:$C$153,MATCH($B790,Lists!$A$4:$A$153,0)),"Spending"))</f>
        <v/>
      </c>
      <c r="E790" s="50" t="n"/>
      <c r="F790" s="52" t="n"/>
      <c r="G790" s="50" t="n"/>
      <c r="H790" s="50" t="n"/>
      <c r="I790" s="50" t="n"/>
    </row>
    <row r="791" ht="15" customHeight="1" s="36">
      <c r="A791" s="49" t="n"/>
      <c r="B791" s="50" t="n"/>
      <c r="C791" s="51">
        <f>IF($B791="","",IFERROR(INDEX(Lists!$B$4:$B$153,MATCH($B791,Lists!$A$4:$A$153,0)),"Other / Unsorted"))</f>
        <v/>
      </c>
      <c r="D791" s="51">
        <f>IF($B791="","",IFERROR(INDEX(Lists!$C$4:$C$153,MATCH($B791,Lists!$A$4:$A$153,0)),"Spending"))</f>
        <v/>
      </c>
      <c r="E791" s="50" t="n"/>
      <c r="F791" s="52" t="n"/>
      <c r="G791" s="50" t="n"/>
      <c r="H791" s="50" t="n"/>
      <c r="I791" s="50" t="n"/>
    </row>
    <row r="792" ht="15" customHeight="1" s="36">
      <c r="A792" s="49" t="n"/>
      <c r="B792" s="50" t="n"/>
      <c r="C792" s="51">
        <f>IF($B792="","",IFERROR(INDEX(Lists!$B$4:$B$153,MATCH($B792,Lists!$A$4:$A$153,0)),"Other / Unsorted"))</f>
        <v/>
      </c>
      <c r="D792" s="51">
        <f>IF($B792="","",IFERROR(INDEX(Lists!$C$4:$C$153,MATCH($B792,Lists!$A$4:$A$153,0)),"Spending"))</f>
        <v/>
      </c>
      <c r="E792" s="50" t="n"/>
      <c r="F792" s="52" t="n"/>
      <c r="G792" s="50" t="n"/>
      <c r="H792" s="50" t="n"/>
      <c r="I792" s="50" t="n"/>
    </row>
    <row r="793" ht="15" customHeight="1" s="36">
      <c r="A793" s="49" t="n"/>
      <c r="B793" s="50" t="n"/>
      <c r="C793" s="51">
        <f>IF($B793="","",IFERROR(INDEX(Lists!$B$4:$B$153,MATCH($B793,Lists!$A$4:$A$153,0)),"Other / Unsorted"))</f>
        <v/>
      </c>
      <c r="D793" s="51">
        <f>IF($B793="","",IFERROR(INDEX(Lists!$C$4:$C$153,MATCH($B793,Lists!$A$4:$A$153,0)),"Spending"))</f>
        <v/>
      </c>
      <c r="E793" s="50" t="n"/>
      <c r="F793" s="52" t="n"/>
      <c r="G793" s="50" t="n"/>
      <c r="H793" s="50" t="n"/>
      <c r="I793" s="50" t="n"/>
    </row>
    <row r="794" ht="15" customHeight="1" s="36">
      <c r="A794" s="49" t="n"/>
      <c r="B794" s="50" t="n"/>
      <c r="C794" s="51">
        <f>IF($B794="","",IFERROR(INDEX(Lists!$B$4:$B$153,MATCH($B794,Lists!$A$4:$A$153,0)),"Other / Unsorted"))</f>
        <v/>
      </c>
      <c r="D794" s="51">
        <f>IF($B794="","",IFERROR(INDEX(Lists!$C$4:$C$153,MATCH($B794,Lists!$A$4:$A$153,0)),"Spending"))</f>
        <v/>
      </c>
      <c r="E794" s="50" t="n"/>
      <c r="F794" s="52" t="n"/>
      <c r="G794" s="50" t="n"/>
      <c r="H794" s="50" t="n"/>
      <c r="I794" s="50" t="n"/>
    </row>
    <row r="795" ht="15" customHeight="1" s="36">
      <c r="A795" s="49" t="n"/>
      <c r="B795" s="50" t="n"/>
      <c r="C795" s="51">
        <f>IF($B795="","",IFERROR(INDEX(Lists!$B$4:$B$153,MATCH($B795,Lists!$A$4:$A$153,0)),"Other / Unsorted"))</f>
        <v/>
      </c>
      <c r="D795" s="51">
        <f>IF($B795="","",IFERROR(INDEX(Lists!$C$4:$C$153,MATCH($B795,Lists!$A$4:$A$153,0)),"Spending"))</f>
        <v/>
      </c>
      <c r="E795" s="50" t="n"/>
      <c r="F795" s="52" t="n"/>
      <c r="G795" s="50" t="n"/>
      <c r="H795" s="50" t="n"/>
      <c r="I795" s="50" t="n"/>
    </row>
    <row r="796" ht="15" customHeight="1" s="36">
      <c r="A796" s="49" t="n"/>
      <c r="B796" s="50" t="n"/>
      <c r="C796" s="51">
        <f>IF($B796="","",IFERROR(INDEX(Lists!$B$4:$B$153,MATCH($B796,Lists!$A$4:$A$153,0)),"Other / Unsorted"))</f>
        <v/>
      </c>
      <c r="D796" s="51">
        <f>IF($B796="","",IFERROR(INDEX(Lists!$C$4:$C$153,MATCH($B796,Lists!$A$4:$A$153,0)),"Spending"))</f>
        <v/>
      </c>
      <c r="E796" s="50" t="n"/>
      <c r="F796" s="52" t="n"/>
      <c r="G796" s="50" t="n"/>
      <c r="H796" s="50" t="n"/>
      <c r="I796" s="50" t="n"/>
    </row>
    <row r="797" ht="15" customHeight="1" s="36">
      <c r="A797" s="49" t="n"/>
      <c r="B797" s="50" t="n"/>
      <c r="C797" s="51">
        <f>IF($B797="","",IFERROR(INDEX(Lists!$B$4:$B$153,MATCH($B797,Lists!$A$4:$A$153,0)),"Other / Unsorted"))</f>
        <v/>
      </c>
      <c r="D797" s="51">
        <f>IF($B797="","",IFERROR(INDEX(Lists!$C$4:$C$153,MATCH($B797,Lists!$A$4:$A$153,0)),"Spending"))</f>
        <v/>
      </c>
      <c r="E797" s="50" t="n"/>
      <c r="F797" s="52" t="n"/>
      <c r="G797" s="50" t="n"/>
      <c r="H797" s="50" t="n"/>
      <c r="I797" s="50" t="n"/>
    </row>
    <row r="798" ht="15" customHeight="1" s="36">
      <c r="A798" s="49" t="n"/>
      <c r="B798" s="50" t="n"/>
      <c r="C798" s="51">
        <f>IF($B798="","",IFERROR(INDEX(Lists!$B$4:$B$153,MATCH($B798,Lists!$A$4:$A$153,0)),"Other / Unsorted"))</f>
        <v/>
      </c>
      <c r="D798" s="51">
        <f>IF($B798="","",IFERROR(INDEX(Lists!$C$4:$C$153,MATCH($B798,Lists!$A$4:$A$153,0)),"Spending"))</f>
        <v/>
      </c>
      <c r="E798" s="50" t="n"/>
      <c r="F798" s="52" t="n"/>
      <c r="G798" s="50" t="n"/>
      <c r="H798" s="50" t="n"/>
      <c r="I798" s="50" t="n"/>
    </row>
    <row r="799" ht="15" customHeight="1" s="36">
      <c r="A799" s="49" t="n"/>
      <c r="B799" s="50" t="n"/>
      <c r="C799" s="51">
        <f>IF($B799="","",IFERROR(INDEX(Lists!$B$4:$B$153,MATCH($B799,Lists!$A$4:$A$153,0)),"Other / Unsorted"))</f>
        <v/>
      </c>
      <c r="D799" s="51">
        <f>IF($B799="","",IFERROR(INDEX(Lists!$C$4:$C$153,MATCH($B799,Lists!$A$4:$A$153,0)),"Spending"))</f>
        <v/>
      </c>
      <c r="E799" s="50" t="n"/>
      <c r="F799" s="52" t="n"/>
      <c r="G799" s="50" t="n"/>
      <c r="H799" s="50" t="n"/>
      <c r="I799" s="50" t="n"/>
    </row>
    <row r="800" ht="15" customHeight="1" s="36">
      <c r="A800" s="49" t="n"/>
      <c r="B800" s="50" t="n"/>
      <c r="C800" s="51">
        <f>IF($B800="","",IFERROR(INDEX(Lists!$B$4:$B$153,MATCH($B800,Lists!$A$4:$A$153,0)),"Other / Unsorted"))</f>
        <v/>
      </c>
      <c r="D800" s="51">
        <f>IF($B800="","",IFERROR(INDEX(Lists!$C$4:$C$153,MATCH($B800,Lists!$A$4:$A$153,0)),"Spending"))</f>
        <v/>
      </c>
      <c r="E800" s="50" t="n"/>
      <c r="F800" s="52" t="n"/>
      <c r="G800" s="50" t="n"/>
      <c r="H800" s="50" t="n"/>
      <c r="I800" s="50" t="n"/>
    </row>
    <row r="801" ht="15" customHeight="1" s="36">
      <c r="A801" s="49" t="n"/>
      <c r="B801" s="50" t="n"/>
      <c r="C801" s="51">
        <f>IF($B801="","",IFERROR(INDEX(Lists!$B$4:$B$153,MATCH($B801,Lists!$A$4:$A$153,0)),"Other / Unsorted"))</f>
        <v/>
      </c>
      <c r="D801" s="51">
        <f>IF($B801="","",IFERROR(INDEX(Lists!$C$4:$C$153,MATCH($B801,Lists!$A$4:$A$153,0)),"Spending"))</f>
        <v/>
      </c>
      <c r="E801" s="50" t="n"/>
      <c r="F801" s="52" t="n"/>
      <c r="G801" s="50" t="n"/>
      <c r="H801" s="50" t="n"/>
      <c r="I801" s="50" t="n"/>
    </row>
    <row r="802" ht="15" customHeight="1" s="36">
      <c r="A802" s="49" t="n"/>
      <c r="B802" s="50" t="n"/>
      <c r="C802" s="51">
        <f>IF($B802="","",IFERROR(INDEX(Lists!$B$4:$B$153,MATCH($B802,Lists!$A$4:$A$153,0)),"Other / Unsorted"))</f>
        <v/>
      </c>
      <c r="D802" s="51">
        <f>IF($B802="","",IFERROR(INDEX(Lists!$C$4:$C$153,MATCH($B802,Lists!$A$4:$A$153,0)),"Spending"))</f>
        <v/>
      </c>
      <c r="E802" s="50" t="n"/>
      <c r="F802" s="52" t="n"/>
      <c r="G802" s="50" t="n"/>
      <c r="H802" s="50" t="n"/>
      <c r="I802" s="50" t="n"/>
    </row>
    <row r="803" ht="15" customHeight="1" s="36">
      <c r="A803" s="49" t="n"/>
      <c r="B803" s="50" t="n"/>
      <c r="C803" s="51">
        <f>IF($B803="","",IFERROR(INDEX(Lists!$B$4:$B$153,MATCH($B803,Lists!$A$4:$A$153,0)),"Other / Unsorted"))</f>
        <v/>
      </c>
      <c r="D803" s="51">
        <f>IF($B803="","",IFERROR(INDEX(Lists!$C$4:$C$153,MATCH($B803,Lists!$A$4:$A$153,0)),"Spending"))</f>
        <v/>
      </c>
      <c r="E803" s="50" t="n"/>
      <c r="F803" s="52" t="n"/>
      <c r="G803" s="50" t="n"/>
      <c r="H803" s="50" t="n"/>
      <c r="I803" s="50" t="n"/>
    </row>
    <row r="804" ht="15" customHeight="1" s="36">
      <c r="A804" s="49" t="n"/>
      <c r="B804" s="50" t="n"/>
      <c r="C804" s="51">
        <f>IF($B804="","",IFERROR(INDEX(Lists!$B$4:$B$153,MATCH($B804,Lists!$A$4:$A$153,0)),"Other / Unsorted"))</f>
        <v/>
      </c>
      <c r="D804" s="51">
        <f>IF($B804="","",IFERROR(INDEX(Lists!$C$4:$C$153,MATCH($B804,Lists!$A$4:$A$153,0)),"Spending"))</f>
        <v/>
      </c>
      <c r="E804" s="50" t="n"/>
      <c r="F804" s="52" t="n"/>
      <c r="G804" s="50" t="n"/>
      <c r="H804" s="50" t="n"/>
      <c r="I804" s="50" t="n"/>
    </row>
    <row r="805" ht="15" customHeight="1" s="36">
      <c r="A805" s="49" t="n"/>
      <c r="B805" s="50" t="n"/>
      <c r="C805" s="51">
        <f>IF($B805="","",IFERROR(INDEX(Lists!$B$4:$B$153,MATCH($B805,Lists!$A$4:$A$153,0)),"Other / Unsorted"))</f>
        <v/>
      </c>
      <c r="D805" s="51">
        <f>IF($B805="","",IFERROR(INDEX(Lists!$C$4:$C$153,MATCH($B805,Lists!$A$4:$A$153,0)),"Spending"))</f>
        <v/>
      </c>
      <c r="E805" s="50" t="n"/>
      <c r="F805" s="52" t="n"/>
      <c r="G805" s="50" t="n"/>
      <c r="H805" s="50" t="n"/>
      <c r="I805" s="50" t="n"/>
    </row>
    <row r="806" ht="15" customHeight="1" s="36">
      <c r="A806" s="49" t="n"/>
      <c r="B806" s="50" t="n"/>
      <c r="C806" s="51">
        <f>IF($B806="","",IFERROR(INDEX(Lists!$B$4:$B$153,MATCH($B806,Lists!$A$4:$A$153,0)),"Other / Unsorted"))</f>
        <v/>
      </c>
      <c r="D806" s="51">
        <f>IF($B806="","",IFERROR(INDEX(Lists!$C$4:$C$153,MATCH($B806,Lists!$A$4:$A$153,0)),"Spending"))</f>
        <v/>
      </c>
      <c r="E806" s="50" t="n"/>
      <c r="F806" s="52" t="n"/>
      <c r="G806" s="50" t="n"/>
      <c r="H806" s="50" t="n"/>
      <c r="I806" s="50" t="n"/>
    </row>
    <row r="807" ht="15" customHeight="1" s="36">
      <c r="A807" s="49" t="n"/>
      <c r="B807" s="50" t="n"/>
      <c r="C807" s="51">
        <f>IF($B807="","",IFERROR(INDEX(Lists!$B$4:$B$153,MATCH($B807,Lists!$A$4:$A$153,0)),"Other / Unsorted"))</f>
        <v/>
      </c>
      <c r="D807" s="51">
        <f>IF($B807="","",IFERROR(INDEX(Lists!$C$4:$C$153,MATCH($B807,Lists!$A$4:$A$153,0)),"Spending"))</f>
        <v/>
      </c>
      <c r="E807" s="50" t="n"/>
      <c r="F807" s="52" t="n"/>
      <c r="G807" s="50" t="n"/>
      <c r="H807" s="50" t="n"/>
      <c r="I807" s="50" t="n"/>
    </row>
    <row r="808" ht="15" customHeight="1" s="36">
      <c r="A808" s="49" t="n"/>
      <c r="B808" s="50" t="n"/>
      <c r="C808" s="51">
        <f>IF($B808="","",IFERROR(INDEX(Lists!$B$4:$B$153,MATCH($B808,Lists!$A$4:$A$153,0)),"Other / Unsorted"))</f>
        <v/>
      </c>
      <c r="D808" s="51">
        <f>IF($B808="","",IFERROR(INDEX(Lists!$C$4:$C$153,MATCH($B808,Lists!$A$4:$A$153,0)),"Spending"))</f>
        <v/>
      </c>
      <c r="E808" s="50" t="n"/>
      <c r="F808" s="52" t="n"/>
      <c r="G808" s="50" t="n"/>
      <c r="H808" s="50" t="n"/>
      <c r="I808" s="50" t="n"/>
    </row>
    <row r="809" ht="15" customHeight="1" s="36">
      <c r="A809" s="49" t="n"/>
      <c r="B809" s="50" t="n"/>
      <c r="C809" s="51">
        <f>IF($B809="","",IFERROR(INDEX(Lists!$B$4:$B$153,MATCH($B809,Lists!$A$4:$A$153,0)),"Other / Unsorted"))</f>
        <v/>
      </c>
      <c r="D809" s="51">
        <f>IF($B809="","",IFERROR(INDEX(Lists!$C$4:$C$153,MATCH($B809,Lists!$A$4:$A$153,0)),"Spending"))</f>
        <v/>
      </c>
      <c r="E809" s="50" t="n"/>
      <c r="F809" s="52" t="n"/>
      <c r="G809" s="50" t="n"/>
      <c r="H809" s="50" t="n"/>
      <c r="I809" s="50" t="n"/>
    </row>
    <row r="810" ht="15" customHeight="1" s="36">
      <c r="A810" s="49" t="n"/>
      <c r="B810" s="50" t="n"/>
      <c r="C810" s="51">
        <f>IF($B810="","",IFERROR(INDEX(Lists!$B$4:$B$153,MATCH($B810,Lists!$A$4:$A$153,0)),"Other / Unsorted"))</f>
        <v/>
      </c>
      <c r="D810" s="51">
        <f>IF($B810="","",IFERROR(INDEX(Lists!$C$4:$C$153,MATCH($B810,Lists!$A$4:$A$153,0)),"Spending"))</f>
        <v/>
      </c>
      <c r="E810" s="50" t="n"/>
      <c r="F810" s="52" t="n"/>
      <c r="G810" s="50" t="n"/>
      <c r="H810" s="50" t="n"/>
      <c r="I810" s="50" t="n"/>
    </row>
    <row r="811" ht="15" customHeight="1" s="36">
      <c r="A811" s="49" t="n"/>
      <c r="B811" s="50" t="n"/>
      <c r="C811" s="51">
        <f>IF($B811="","",IFERROR(INDEX(Lists!$B$4:$B$153,MATCH($B811,Lists!$A$4:$A$153,0)),"Other / Unsorted"))</f>
        <v/>
      </c>
      <c r="D811" s="51">
        <f>IF($B811="","",IFERROR(INDEX(Lists!$C$4:$C$153,MATCH($B811,Lists!$A$4:$A$153,0)),"Spending"))</f>
        <v/>
      </c>
      <c r="E811" s="50" t="n"/>
      <c r="F811" s="52" t="n"/>
      <c r="G811" s="50" t="n"/>
      <c r="H811" s="50" t="n"/>
      <c r="I811" s="50" t="n"/>
    </row>
    <row r="812" ht="15" customHeight="1" s="36">
      <c r="A812" s="49" t="n"/>
      <c r="B812" s="50" t="n"/>
      <c r="C812" s="51">
        <f>IF($B812="","",IFERROR(INDEX(Lists!$B$4:$B$153,MATCH($B812,Lists!$A$4:$A$153,0)),"Other / Unsorted"))</f>
        <v/>
      </c>
      <c r="D812" s="51">
        <f>IF($B812="","",IFERROR(INDEX(Lists!$C$4:$C$153,MATCH($B812,Lists!$A$4:$A$153,0)),"Spending"))</f>
        <v/>
      </c>
      <c r="E812" s="50" t="n"/>
      <c r="F812" s="52" t="n"/>
      <c r="G812" s="50" t="n"/>
      <c r="H812" s="50" t="n"/>
      <c r="I812" s="50" t="n"/>
    </row>
    <row r="813" ht="15" customHeight="1" s="36">
      <c r="A813" s="49" t="n"/>
      <c r="B813" s="50" t="n"/>
      <c r="C813" s="51">
        <f>IF($B813="","",IFERROR(INDEX(Lists!$B$4:$B$153,MATCH($B813,Lists!$A$4:$A$153,0)),"Other / Unsorted"))</f>
        <v/>
      </c>
      <c r="D813" s="51">
        <f>IF($B813="","",IFERROR(INDEX(Lists!$C$4:$C$153,MATCH($B813,Lists!$A$4:$A$153,0)),"Spending"))</f>
        <v/>
      </c>
      <c r="E813" s="50" t="n"/>
      <c r="F813" s="52" t="n"/>
      <c r="G813" s="50" t="n"/>
      <c r="H813" s="50" t="n"/>
      <c r="I813" s="50" t="n"/>
    </row>
    <row r="814" ht="15" customHeight="1" s="36">
      <c r="A814" s="49" t="n"/>
      <c r="B814" s="50" t="n"/>
      <c r="C814" s="51">
        <f>IF($B814="","",IFERROR(INDEX(Lists!$B$4:$B$153,MATCH($B814,Lists!$A$4:$A$153,0)),"Other / Unsorted"))</f>
        <v/>
      </c>
      <c r="D814" s="51">
        <f>IF($B814="","",IFERROR(INDEX(Lists!$C$4:$C$153,MATCH($B814,Lists!$A$4:$A$153,0)),"Spending"))</f>
        <v/>
      </c>
      <c r="E814" s="50" t="n"/>
      <c r="F814" s="52" t="n"/>
      <c r="G814" s="50" t="n"/>
      <c r="H814" s="50" t="n"/>
      <c r="I814" s="50" t="n"/>
    </row>
    <row r="815" ht="15" customHeight="1" s="36">
      <c r="A815" s="49" t="n"/>
      <c r="B815" s="50" t="n"/>
      <c r="C815" s="51">
        <f>IF($B815="","",IFERROR(INDEX(Lists!$B$4:$B$153,MATCH($B815,Lists!$A$4:$A$153,0)),"Other / Unsorted"))</f>
        <v/>
      </c>
      <c r="D815" s="51">
        <f>IF($B815="","",IFERROR(INDEX(Lists!$C$4:$C$153,MATCH($B815,Lists!$A$4:$A$153,0)),"Spending"))</f>
        <v/>
      </c>
      <c r="E815" s="50" t="n"/>
      <c r="F815" s="52" t="n"/>
      <c r="G815" s="50" t="n"/>
      <c r="H815" s="50" t="n"/>
      <c r="I815" s="50" t="n"/>
    </row>
    <row r="816" ht="15" customHeight="1" s="36">
      <c r="A816" s="49" t="n"/>
      <c r="B816" s="50" t="n"/>
      <c r="C816" s="51">
        <f>IF($B816="","",IFERROR(INDEX(Lists!$B$4:$B$153,MATCH($B816,Lists!$A$4:$A$153,0)),"Other / Unsorted"))</f>
        <v/>
      </c>
      <c r="D816" s="51">
        <f>IF($B816="","",IFERROR(INDEX(Lists!$C$4:$C$153,MATCH($B816,Lists!$A$4:$A$153,0)),"Spending"))</f>
        <v/>
      </c>
      <c r="E816" s="50" t="n"/>
      <c r="F816" s="52" t="n"/>
      <c r="G816" s="50" t="n"/>
      <c r="H816" s="50" t="n"/>
      <c r="I816" s="50" t="n"/>
    </row>
    <row r="817" ht="15" customHeight="1" s="36">
      <c r="A817" s="49" t="n"/>
      <c r="B817" s="50" t="n"/>
      <c r="C817" s="51">
        <f>IF($B817="","",IFERROR(INDEX(Lists!$B$4:$B$153,MATCH($B817,Lists!$A$4:$A$153,0)),"Other / Unsorted"))</f>
        <v/>
      </c>
      <c r="D817" s="51">
        <f>IF($B817="","",IFERROR(INDEX(Lists!$C$4:$C$153,MATCH($B817,Lists!$A$4:$A$153,0)),"Spending"))</f>
        <v/>
      </c>
      <c r="E817" s="50" t="n"/>
      <c r="F817" s="52" t="n"/>
      <c r="G817" s="50" t="n"/>
      <c r="H817" s="50" t="n"/>
      <c r="I817" s="50" t="n"/>
    </row>
    <row r="818" ht="15" customHeight="1" s="36">
      <c r="A818" s="49" t="n"/>
      <c r="B818" s="50" t="n"/>
      <c r="C818" s="51">
        <f>IF($B818="","",IFERROR(INDEX(Lists!$B$4:$B$153,MATCH($B818,Lists!$A$4:$A$153,0)),"Other / Unsorted"))</f>
        <v/>
      </c>
      <c r="D818" s="51">
        <f>IF($B818="","",IFERROR(INDEX(Lists!$C$4:$C$153,MATCH($B818,Lists!$A$4:$A$153,0)),"Spending"))</f>
        <v/>
      </c>
      <c r="E818" s="50" t="n"/>
      <c r="F818" s="52" t="n"/>
      <c r="G818" s="50" t="n"/>
      <c r="H818" s="50" t="n"/>
      <c r="I818" s="50" t="n"/>
    </row>
    <row r="819" ht="15" customHeight="1" s="36">
      <c r="A819" s="49" t="n"/>
      <c r="B819" s="50" t="n"/>
      <c r="C819" s="51">
        <f>IF($B819="","",IFERROR(INDEX(Lists!$B$4:$B$153,MATCH($B819,Lists!$A$4:$A$153,0)),"Other / Unsorted"))</f>
        <v/>
      </c>
      <c r="D819" s="51">
        <f>IF($B819="","",IFERROR(INDEX(Lists!$C$4:$C$153,MATCH($B819,Lists!$A$4:$A$153,0)),"Spending"))</f>
        <v/>
      </c>
      <c r="E819" s="50" t="n"/>
      <c r="F819" s="52" t="n"/>
      <c r="G819" s="50" t="n"/>
      <c r="H819" s="50" t="n"/>
      <c r="I819" s="50" t="n"/>
    </row>
    <row r="820" ht="15" customHeight="1" s="36">
      <c r="A820" s="49" t="n"/>
      <c r="B820" s="50" t="n"/>
      <c r="C820" s="51">
        <f>IF($B820="","",IFERROR(INDEX(Lists!$B$4:$B$153,MATCH($B820,Lists!$A$4:$A$153,0)),"Other / Unsorted"))</f>
        <v/>
      </c>
      <c r="D820" s="51">
        <f>IF($B820="","",IFERROR(INDEX(Lists!$C$4:$C$153,MATCH($B820,Lists!$A$4:$A$153,0)),"Spending"))</f>
        <v/>
      </c>
      <c r="E820" s="50" t="n"/>
      <c r="F820" s="52" t="n"/>
      <c r="G820" s="50" t="n"/>
      <c r="H820" s="50" t="n"/>
      <c r="I820" s="50" t="n"/>
    </row>
    <row r="821" ht="15" customHeight="1" s="36">
      <c r="A821" s="49" t="n"/>
      <c r="B821" s="50" t="n"/>
      <c r="C821" s="51">
        <f>IF($B821="","",IFERROR(INDEX(Lists!$B$4:$B$153,MATCH($B821,Lists!$A$4:$A$153,0)),"Other / Unsorted"))</f>
        <v/>
      </c>
      <c r="D821" s="51">
        <f>IF($B821="","",IFERROR(INDEX(Lists!$C$4:$C$153,MATCH($B821,Lists!$A$4:$A$153,0)),"Spending"))</f>
        <v/>
      </c>
      <c r="E821" s="50" t="n"/>
      <c r="F821" s="52" t="n"/>
      <c r="G821" s="50" t="n"/>
      <c r="H821" s="50" t="n"/>
      <c r="I821" s="50" t="n"/>
    </row>
    <row r="822" ht="15" customHeight="1" s="36">
      <c r="A822" s="49" t="n"/>
      <c r="B822" s="50" t="n"/>
      <c r="C822" s="51">
        <f>IF($B822="","",IFERROR(INDEX(Lists!$B$4:$B$153,MATCH($B822,Lists!$A$4:$A$153,0)),"Other / Unsorted"))</f>
        <v/>
      </c>
      <c r="D822" s="51">
        <f>IF($B822="","",IFERROR(INDEX(Lists!$C$4:$C$153,MATCH($B822,Lists!$A$4:$A$153,0)),"Spending"))</f>
        <v/>
      </c>
      <c r="E822" s="50" t="n"/>
      <c r="F822" s="52" t="n"/>
      <c r="G822" s="50" t="n"/>
      <c r="H822" s="50" t="n"/>
      <c r="I822" s="50" t="n"/>
    </row>
    <row r="823" ht="15" customHeight="1" s="36">
      <c r="A823" s="49" t="n"/>
      <c r="B823" s="50" t="n"/>
      <c r="C823" s="51">
        <f>IF($B823="","",IFERROR(INDEX(Lists!$B$4:$B$153,MATCH($B823,Lists!$A$4:$A$153,0)),"Other / Unsorted"))</f>
        <v/>
      </c>
      <c r="D823" s="51">
        <f>IF($B823="","",IFERROR(INDEX(Lists!$C$4:$C$153,MATCH($B823,Lists!$A$4:$A$153,0)),"Spending"))</f>
        <v/>
      </c>
      <c r="E823" s="50" t="n"/>
      <c r="F823" s="52" t="n"/>
      <c r="G823" s="50" t="n"/>
      <c r="H823" s="50" t="n"/>
      <c r="I823" s="50" t="n"/>
    </row>
    <row r="824" ht="15" customHeight="1" s="36">
      <c r="A824" s="49" t="n"/>
      <c r="B824" s="50" t="n"/>
      <c r="C824" s="51">
        <f>IF($B824="","",IFERROR(INDEX(Lists!$B$4:$B$153,MATCH($B824,Lists!$A$4:$A$153,0)),"Other / Unsorted"))</f>
        <v/>
      </c>
      <c r="D824" s="51">
        <f>IF($B824="","",IFERROR(INDEX(Lists!$C$4:$C$153,MATCH($B824,Lists!$A$4:$A$153,0)),"Spending"))</f>
        <v/>
      </c>
      <c r="E824" s="50" t="n"/>
      <c r="F824" s="52" t="n"/>
      <c r="G824" s="50" t="n"/>
      <c r="H824" s="50" t="n"/>
      <c r="I824" s="50" t="n"/>
    </row>
    <row r="825" ht="15" customHeight="1" s="36">
      <c r="A825" s="49" t="n"/>
      <c r="B825" s="50" t="n"/>
      <c r="C825" s="51">
        <f>IF($B825="","",IFERROR(INDEX(Lists!$B$4:$B$153,MATCH($B825,Lists!$A$4:$A$153,0)),"Other / Unsorted"))</f>
        <v/>
      </c>
      <c r="D825" s="51">
        <f>IF($B825="","",IFERROR(INDEX(Lists!$C$4:$C$153,MATCH($B825,Lists!$A$4:$A$153,0)),"Spending"))</f>
        <v/>
      </c>
      <c r="E825" s="50" t="n"/>
      <c r="F825" s="52" t="n"/>
      <c r="G825" s="50" t="n"/>
      <c r="H825" s="50" t="n"/>
      <c r="I825" s="50" t="n"/>
    </row>
    <row r="826" ht="15" customHeight="1" s="36">
      <c r="A826" s="49" t="n"/>
      <c r="B826" s="50" t="n"/>
      <c r="C826" s="51">
        <f>IF($B826="","",IFERROR(INDEX(Lists!$B$4:$B$153,MATCH($B826,Lists!$A$4:$A$153,0)),"Other / Unsorted"))</f>
        <v/>
      </c>
      <c r="D826" s="51">
        <f>IF($B826="","",IFERROR(INDEX(Lists!$C$4:$C$153,MATCH($B826,Lists!$A$4:$A$153,0)),"Spending"))</f>
        <v/>
      </c>
      <c r="E826" s="50" t="n"/>
      <c r="F826" s="52" t="n"/>
      <c r="G826" s="50" t="n"/>
      <c r="H826" s="50" t="n"/>
      <c r="I826" s="50" t="n"/>
    </row>
    <row r="827" ht="15" customHeight="1" s="36">
      <c r="A827" s="49" t="n"/>
      <c r="B827" s="50" t="n"/>
      <c r="C827" s="51">
        <f>IF($B827="","",IFERROR(INDEX(Lists!$B$4:$B$153,MATCH($B827,Lists!$A$4:$A$153,0)),"Other / Unsorted"))</f>
        <v/>
      </c>
      <c r="D827" s="51">
        <f>IF($B827="","",IFERROR(INDEX(Lists!$C$4:$C$153,MATCH($B827,Lists!$A$4:$A$153,0)),"Spending"))</f>
        <v/>
      </c>
      <c r="E827" s="50" t="n"/>
      <c r="F827" s="52" t="n"/>
      <c r="G827" s="50" t="n"/>
      <c r="H827" s="50" t="n"/>
      <c r="I827" s="50" t="n"/>
    </row>
    <row r="828" ht="15" customHeight="1" s="36">
      <c r="A828" s="49" t="n"/>
      <c r="B828" s="50" t="n"/>
      <c r="C828" s="51">
        <f>IF($B828="","",IFERROR(INDEX(Lists!$B$4:$B$153,MATCH($B828,Lists!$A$4:$A$153,0)),"Other / Unsorted"))</f>
        <v/>
      </c>
      <c r="D828" s="51">
        <f>IF($B828="","",IFERROR(INDEX(Lists!$C$4:$C$153,MATCH($B828,Lists!$A$4:$A$153,0)),"Spending"))</f>
        <v/>
      </c>
      <c r="E828" s="50" t="n"/>
      <c r="F828" s="52" t="n"/>
      <c r="G828" s="50" t="n"/>
      <c r="H828" s="50" t="n"/>
      <c r="I828" s="50" t="n"/>
    </row>
    <row r="829" ht="15" customHeight="1" s="36">
      <c r="A829" s="49" t="n"/>
      <c r="B829" s="50" t="n"/>
      <c r="C829" s="51">
        <f>IF($B829="","",IFERROR(INDEX(Lists!$B$4:$B$153,MATCH($B829,Lists!$A$4:$A$153,0)),"Other / Unsorted"))</f>
        <v/>
      </c>
      <c r="D829" s="51">
        <f>IF($B829="","",IFERROR(INDEX(Lists!$C$4:$C$153,MATCH($B829,Lists!$A$4:$A$153,0)),"Spending"))</f>
        <v/>
      </c>
      <c r="E829" s="50" t="n"/>
      <c r="F829" s="52" t="n"/>
      <c r="G829" s="50" t="n"/>
      <c r="H829" s="50" t="n"/>
      <c r="I829" s="50" t="n"/>
    </row>
    <row r="830" ht="15" customHeight="1" s="36">
      <c r="A830" s="49" t="n"/>
      <c r="B830" s="50" t="n"/>
      <c r="C830" s="51">
        <f>IF($B830="","",IFERROR(INDEX(Lists!$B$4:$B$153,MATCH($B830,Lists!$A$4:$A$153,0)),"Other / Unsorted"))</f>
        <v/>
      </c>
      <c r="D830" s="51">
        <f>IF($B830="","",IFERROR(INDEX(Lists!$C$4:$C$153,MATCH($B830,Lists!$A$4:$A$153,0)),"Spending"))</f>
        <v/>
      </c>
      <c r="E830" s="50" t="n"/>
      <c r="F830" s="52" t="n"/>
      <c r="G830" s="50" t="n"/>
      <c r="H830" s="50" t="n"/>
      <c r="I830" s="50" t="n"/>
    </row>
    <row r="831" ht="15" customHeight="1" s="36">
      <c r="A831" s="49" t="n"/>
      <c r="B831" s="50" t="n"/>
      <c r="C831" s="51">
        <f>IF($B831="","",IFERROR(INDEX(Lists!$B$4:$B$153,MATCH($B831,Lists!$A$4:$A$153,0)),"Other / Unsorted"))</f>
        <v/>
      </c>
      <c r="D831" s="51">
        <f>IF($B831="","",IFERROR(INDEX(Lists!$C$4:$C$153,MATCH($B831,Lists!$A$4:$A$153,0)),"Spending"))</f>
        <v/>
      </c>
      <c r="E831" s="50" t="n"/>
      <c r="F831" s="52" t="n"/>
      <c r="G831" s="50" t="n"/>
      <c r="H831" s="50" t="n"/>
      <c r="I831" s="50" t="n"/>
    </row>
    <row r="832" ht="15" customHeight="1" s="36">
      <c r="A832" s="49" t="n"/>
      <c r="B832" s="50" t="n"/>
      <c r="C832" s="51">
        <f>IF($B832="","",IFERROR(INDEX(Lists!$B$4:$B$153,MATCH($B832,Lists!$A$4:$A$153,0)),"Other / Unsorted"))</f>
        <v/>
      </c>
      <c r="D832" s="51">
        <f>IF($B832="","",IFERROR(INDEX(Lists!$C$4:$C$153,MATCH($B832,Lists!$A$4:$A$153,0)),"Spending"))</f>
        <v/>
      </c>
      <c r="E832" s="50" t="n"/>
      <c r="F832" s="52" t="n"/>
      <c r="G832" s="50" t="n"/>
      <c r="H832" s="50" t="n"/>
      <c r="I832" s="50" t="n"/>
    </row>
    <row r="833" ht="15" customHeight="1" s="36">
      <c r="A833" s="49" t="n"/>
      <c r="B833" s="50" t="n"/>
      <c r="C833" s="51">
        <f>IF($B833="","",IFERROR(INDEX(Lists!$B$4:$B$153,MATCH($B833,Lists!$A$4:$A$153,0)),"Other / Unsorted"))</f>
        <v/>
      </c>
      <c r="D833" s="51">
        <f>IF($B833="","",IFERROR(INDEX(Lists!$C$4:$C$153,MATCH($B833,Lists!$A$4:$A$153,0)),"Spending"))</f>
        <v/>
      </c>
      <c r="E833" s="50" t="n"/>
      <c r="F833" s="52" t="n"/>
      <c r="G833" s="50" t="n"/>
      <c r="H833" s="50" t="n"/>
      <c r="I833" s="50" t="n"/>
    </row>
    <row r="834" ht="15" customHeight="1" s="36">
      <c r="A834" s="49" t="n"/>
      <c r="B834" s="50" t="n"/>
      <c r="C834" s="51">
        <f>IF($B834="","",IFERROR(INDEX(Lists!$B$4:$B$153,MATCH($B834,Lists!$A$4:$A$153,0)),"Other / Unsorted"))</f>
        <v/>
      </c>
      <c r="D834" s="51">
        <f>IF($B834="","",IFERROR(INDEX(Lists!$C$4:$C$153,MATCH($B834,Lists!$A$4:$A$153,0)),"Spending"))</f>
        <v/>
      </c>
      <c r="E834" s="50" t="n"/>
      <c r="F834" s="52" t="n"/>
      <c r="G834" s="50" t="n"/>
      <c r="H834" s="50" t="n"/>
      <c r="I834" s="50" t="n"/>
    </row>
    <row r="835" ht="15" customHeight="1" s="36">
      <c r="A835" s="49" t="n"/>
      <c r="B835" s="50" t="n"/>
      <c r="C835" s="51">
        <f>IF($B835="","",IFERROR(INDEX(Lists!$B$4:$B$153,MATCH($B835,Lists!$A$4:$A$153,0)),"Other / Unsorted"))</f>
        <v/>
      </c>
      <c r="D835" s="51">
        <f>IF($B835="","",IFERROR(INDEX(Lists!$C$4:$C$153,MATCH($B835,Lists!$A$4:$A$153,0)),"Spending"))</f>
        <v/>
      </c>
      <c r="E835" s="50" t="n"/>
      <c r="F835" s="52" t="n"/>
      <c r="G835" s="50" t="n"/>
      <c r="H835" s="50" t="n"/>
      <c r="I835" s="50" t="n"/>
    </row>
    <row r="836" ht="15" customHeight="1" s="36">
      <c r="A836" s="49" t="n"/>
      <c r="B836" s="50" t="n"/>
      <c r="C836" s="51">
        <f>IF($B836="","",IFERROR(INDEX(Lists!$B$4:$B$153,MATCH($B836,Lists!$A$4:$A$153,0)),"Other / Unsorted"))</f>
        <v/>
      </c>
      <c r="D836" s="51">
        <f>IF($B836="","",IFERROR(INDEX(Lists!$C$4:$C$153,MATCH($B836,Lists!$A$4:$A$153,0)),"Spending"))</f>
        <v/>
      </c>
      <c r="E836" s="50" t="n"/>
      <c r="F836" s="52" t="n"/>
      <c r="G836" s="50" t="n"/>
      <c r="H836" s="50" t="n"/>
      <c r="I836" s="50" t="n"/>
    </row>
    <row r="837" ht="15" customHeight="1" s="36">
      <c r="A837" s="49" t="n"/>
      <c r="B837" s="50" t="n"/>
      <c r="C837" s="51">
        <f>IF($B837="","",IFERROR(INDEX(Lists!$B$4:$B$153,MATCH($B837,Lists!$A$4:$A$153,0)),"Other / Unsorted"))</f>
        <v/>
      </c>
      <c r="D837" s="51">
        <f>IF($B837="","",IFERROR(INDEX(Lists!$C$4:$C$153,MATCH($B837,Lists!$A$4:$A$153,0)),"Spending"))</f>
        <v/>
      </c>
      <c r="E837" s="50" t="n"/>
      <c r="F837" s="52" t="n"/>
      <c r="G837" s="50" t="n"/>
      <c r="H837" s="50" t="n"/>
      <c r="I837" s="50" t="n"/>
    </row>
    <row r="838" ht="15" customHeight="1" s="36">
      <c r="A838" s="49" t="n"/>
      <c r="B838" s="50" t="n"/>
      <c r="C838" s="51">
        <f>IF($B838="","",IFERROR(INDEX(Lists!$B$4:$B$153,MATCH($B838,Lists!$A$4:$A$153,0)),"Other / Unsorted"))</f>
        <v/>
      </c>
      <c r="D838" s="51">
        <f>IF($B838="","",IFERROR(INDEX(Lists!$C$4:$C$153,MATCH($B838,Lists!$A$4:$A$153,0)),"Spending"))</f>
        <v/>
      </c>
      <c r="E838" s="50" t="n"/>
      <c r="F838" s="52" t="n"/>
      <c r="G838" s="50" t="n"/>
      <c r="H838" s="50" t="n"/>
      <c r="I838" s="50" t="n"/>
    </row>
    <row r="839" ht="15" customHeight="1" s="36">
      <c r="A839" s="49" t="n"/>
      <c r="B839" s="50" t="n"/>
      <c r="C839" s="51">
        <f>IF($B839="","",IFERROR(INDEX(Lists!$B$4:$B$153,MATCH($B839,Lists!$A$4:$A$153,0)),"Other / Unsorted"))</f>
        <v/>
      </c>
      <c r="D839" s="51">
        <f>IF($B839="","",IFERROR(INDEX(Lists!$C$4:$C$153,MATCH($B839,Lists!$A$4:$A$153,0)),"Spending"))</f>
        <v/>
      </c>
      <c r="E839" s="50" t="n"/>
      <c r="F839" s="52" t="n"/>
      <c r="G839" s="50" t="n"/>
      <c r="H839" s="50" t="n"/>
      <c r="I839" s="50" t="n"/>
    </row>
    <row r="840" ht="15" customHeight="1" s="36">
      <c r="A840" s="49" t="n"/>
      <c r="B840" s="50" t="n"/>
      <c r="C840" s="51">
        <f>IF($B840="","",IFERROR(INDEX(Lists!$B$4:$B$153,MATCH($B840,Lists!$A$4:$A$153,0)),"Other / Unsorted"))</f>
        <v/>
      </c>
      <c r="D840" s="51">
        <f>IF($B840="","",IFERROR(INDEX(Lists!$C$4:$C$153,MATCH($B840,Lists!$A$4:$A$153,0)),"Spending"))</f>
        <v/>
      </c>
      <c r="E840" s="50" t="n"/>
      <c r="F840" s="52" t="n"/>
      <c r="G840" s="50" t="n"/>
      <c r="H840" s="50" t="n"/>
      <c r="I840" s="50" t="n"/>
    </row>
    <row r="841" ht="15" customHeight="1" s="36">
      <c r="A841" s="49" t="n"/>
      <c r="B841" s="50" t="n"/>
      <c r="C841" s="51">
        <f>IF($B841="","",IFERROR(INDEX(Lists!$B$4:$B$153,MATCH($B841,Lists!$A$4:$A$153,0)),"Other / Unsorted"))</f>
        <v/>
      </c>
      <c r="D841" s="51">
        <f>IF($B841="","",IFERROR(INDEX(Lists!$C$4:$C$153,MATCH($B841,Lists!$A$4:$A$153,0)),"Spending"))</f>
        <v/>
      </c>
      <c r="E841" s="50" t="n"/>
      <c r="F841" s="52" t="n"/>
      <c r="G841" s="50" t="n"/>
      <c r="H841" s="50" t="n"/>
      <c r="I841" s="50" t="n"/>
    </row>
    <row r="842" ht="15" customHeight="1" s="36">
      <c r="A842" s="49" t="n"/>
      <c r="B842" s="50" t="n"/>
      <c r="C842" s="51">
        <f>IF($B842="","",IFERROR(INDEX(Lists!$B$4:$B$153,MATCH($B842,Lists!$A$4:$A$153,0)),"Other / Unsorted"))</f>
        <v/>
      </c>
      <c r="D842" s="51">
        <f>IF($B842="","",IFERROR(INDEX(Lists!$C$4:$C$153,MATCH($B842,Lists!$A$4:$A$153,0)),"Spending"))</f>
        <v/>
      </c>
      <c r="E842" s="50" t="n"/>
      <c r="F842" s="52" t="n"/>
      <c r="G842" s="50" t="n"/>
      <c r="H842" s="50" t="n"/>
      <c r="I842" s="50" t="n"/>
    </row>
    <row r="843" ht="15" customHeight="1" s="36">
      <c r="A843" s="49" t="n"/>
      <c r="B843" s="50" t="n"/>
      <c r="C843" s="51">
        <f>IF($B843="","",IFERROR(INDEX(Lists!$B$4:$B$153,MATCH($B843,Lists!$A$4:$A$153,0)),"Other / Unsorted"))</f>
        <v/>
      </c>
      <c r="D843" s="51">
        <f>IF($B843="","",IFERROR(INDEX(Lists!$C$4:$C$153,MATCH($B843,Lists!$A$4:$A$153,0)),"Spending"))</f>
        <v/>
      </c>
      <c r="E843" s="50" t="n"/>
      <c r="F843" s="52" t="n"/>
      <c r="G843" s="50" t="n"/>
      <c r="H843" s="50" t="n"/>
      <c r="I843" s="50" t="n"/>
    </row>
    <row r="844" ht="15" customHeight="1" s="36">
      <c r="A844" s="49" t="n"/>
      <c r="B844" s="50" t="n"/>
      <c r="C844" s="51">
        <f>IF($B844="","",IFERROR(INDEX(Lists!$B$4:$B$153,MATCH($B844,Lists!$A$4:$A$153,0)),"Other / Unsorted"))</f>
        <v/>
      </c>
      <c r="D844" s="51">
        <f>IF($B844="","",IFERROR(INDEX(Lists!$C$4:$C$153,MATCH($B844,Lists!$A$4:$A$153,0)),"Spending"))</f>
        <v/>
      </c>
      <c r="E844" s="50" t="n"/>
      <c r="F844" s="52" t="n"/>
      <c r="G844" s="50" t="n"/>
      <c r="H844" s="50" t="n"/>
      <c r="I844" s="50" t="n"/>
    </row>
    <row r="845" ht="15" customHeight="1" s="36">
      <c r="A845" s="49" t="n"/>
      <c r="B845" s="50" t="n"/>
      <c r="C845" s="51">
        <f>IF($B845="","",IFERROR(INDEX(Lists!$B$4:$B$153,MATCH($B845,Lists!$A$4:$A$153,0)),"Other / Unsorted"))</f>
        <v/>
      </c>
      <c r="D845" s="51">
        <f>IF($B845="","",IFERROR(INDEX(Lists!$C$4:$C$153,MATCH($B845,Lists!$A$4:$A$153,0)),"Spending"))</f>
        <v/>
      </c>
      <c r="E845" s="50" t="n"/>
      <c r="F845" s="52" t="n"/>
      <c r="G845" s="50" t="n"/>
      <c r="H845" s="50" t="n"/>
      <c r="I845" s="50" t="n"/>
    </row>
    <row r="846" ht="15" customHeight="1" s="36">
      <c r="A846" s="49" t="n"/>
      <c r="B846" s="50" t="n"/>
      <c r="C846" s="51">
        <f>IF($B846="","",IFERROR(INDEX(Lists!$B$4:$B$153,MATCH($B846,Lists!$A$4:$A$153,0)),"Other / Unsorted"))</f>
        <v/>
      </c>
      <c r="D846" s="51">
        <f>IF($B846="","",IFERROR(INDEX(Lists!$C$4:$C$153,MATCH($B846,Lists!$A$4:$A$153,0)),"Spending"))</f>
        <v/>
      </c>
      <c r="E846" s="50" t="n"/>
      <c r="F846" s="52" t="n"/>
      <c r="G846" s="50" t="n"/>
      <c r="H846" s="50" t="n"/>
      <c r="I846" s="50" t="n"/>
    </row>
    <row r="847" ht="15" customHeight="1" s="36">
      <c r="A847" s="49" t="n"/>
      <c r="B847" s="50" t="n"/>
      <c r="C847" s="51">
        <f>IF($B847="","",IFERROR(INDEX(Lists!$B$4:$B$153,MATCH($B847,Lists!$A$4:$A$153,0)),"Other / Unsorted"))</f>
        <v/>
      </c>
      <c r="D847" s="51">
        <f>IF($B847="","",IFERROR(INDEX(Lists!$C$4:$C$153,MATCH($B847,Lists!$A$4:$A$153,0)),"Spending"))</f>
        <v/>
      </c>
      <c r="E847" s="50" t="n"/>
      <c r="F847" s="52" t="n"/>
      <c r="G847" s="50" t="n"/>
      <c r="H847" s="50" t="n"/>
      <c r="I847" s="50" t="n"/>
    </row>
    <row r="848" ht="15" customHeight="1" s="36">
      <c r="A848" s="49" t="n"/>
      <c r="B848" s="50" t="n"/>
      <c r="C848" s="51">
        <f>IF($B848="","",IFERROR(INDEX(Lists!$B$4:$B$153,MATCH($B848,Lists!$A$4:$A$153,0)),"Other / Unsorted"))</f>
        <v/>
      </c>
      <c r="D848" s="51">
        <f>IF($B848="","",IFERROR(INDEX(Lists!$C$4:$C$153,MATCH($B848,Lists!$A$4:$A$153,0)),"Spending"))</f>
        <v/>
      </c>
      <c r="E848" s="50" t="n"/>
      <c r="F848" s="52" t="n"/>
      <c r="G848" s="50" t="n"/>
      <c r="H848" s="50" t="n"/>
      <c r="I848" s="50" t="n"/>
    </row>
    <row r="849" ht="15" customHeight="1" s="36">
      <c r="A849" s="49" t="n"/>
      <c r="B849" s="50" t="n"/>
      <c r="C849" s="51">
        <f>IF($B849="","",IFERROR(INDEX(Lists!$B$4:$B$153,MATCH($B849,Lists!$A$4:$A$153,0)),"Other / Unsorted"))</f>
        <v/>
      </c>
      <c r="D849" s="51">
        <f>IF($B849="","",IFERROR(INDEX(Lists!$C$4:$C$153,MATCH($B849,Lists!$A$4:$A$153,0)),"Spending"))</f>
        <v/>
      </c>
      <c r="E849" s="50" t="n"/>
      <c r="F849" s="52" t="n"/>
      <c r="G849" s="50" t="n"/>
      <c r="H849" s="50" t="n"/>
      <c r="I849" s="50" t="n"/>
    </row>
    <row r="850" ht="15" customHeight="1" s="36">
      <c r="A850" s="49" t="n"/>
      <c r="B850" s="50" t="n"/>
      <c r="C850" s="51">
        <f>IF($B850="","",IFERROR(INDEX(Lists!$B$4:$B$153,MATCH($B850,Lists!$A$4:$A$153,0)),"Other / Unsorted"))</f>
        <v/>
      </c>
      <c r="D850" s="51">
        <f>IF($B850="","",IFERROR(INDEX(Lists!$C$4:$C$153,MATCH($B850,Lists!$A$4:$A$153,0)),"Spending"))</f>
        <v/>
      </c>
      <c r="E850" s="50" t="n"/>
      <c r="F850" s="52" t="n"/>
      <c r="G850" s="50" t="n"/>
      <c r="H850" s="50" t="n"/>
      <c r="I850" s="50" t="n"/>
    </row>
    <row r="851" ht="15" customHeight="1" s="36">
      <c r="A851" s="49" t="n"/>
      <c r="B851" s="50" t="n"/>
      <c r="C851" s="51">
        <f>IF($B851="","",IFERROR(INDEX(Lists!$B$4:$B$153,MATCH($B851,Lists!$A$4:$A$153,0)),"Other / Unsorted"))</f>
        <v/>
      </c>
      <c r="D851" s="51">
        <f>IF($B851="","",IFERROR(INDEX(Lists!$C$4:$C$153,MATCH($B851,Lists!$A$4:$A$153,0)),"Spending"))</f>
        <v/>
      </c>
      <c r="E851" s="50" t="n"/>
      <c r="F851" s="52" t="n"/>
      <c r="G851" s="50" t="n"/>
      <c r="H851" s="50" t="n"/>
      <c r="I851" s="50" t="n"/>
    </row>
    <row r="852" ht="15" customHeight="1" s="36">
      <c r="A852" s="49" t="n"/>
      <c r="B852" s="50" t="n"/>
      <c r="C852" s="51">
        <f>IF($B852="","",IFERROR(INDEX(Lists!$B$4:$B$153,MATCH($B852,Lists!$A$4:$A$153,0)),"Other / Unsorted"))</f>
        <v/>
      </c>
      <c r="D852" s="51">
        <f>IF($B852="","",IFERROR(INDEX(Lists!$C$4:$C$153,MATCH($B852,Lists!$A$4:$A$153,0)),"Spending"))</f>
        <v/>
      </c>
      <c r="E852" s="50" t="n"/>
      <c r="F852" s="52" t="n"/>
      <c r="G852" s="50" t="n"/>
      <c r="H852" s="50" t="n"/>
      <c r="I852" s="50" t="n"/>
    </row>
    <row r="853" ht="15" customHeight="1" s="36">
      <c r="A853" s="49" t="n"/>
      <c r="B853" s="50" t="n"/>
      <c r="C853" s="51">
        <f>IF($B853="","",IFERROR(INDEX(Lists!$B$4:$B$153,MATCH($B853,Lists!$A$4:$A$153,0)),"Other / Unsorted"))</f>
        <v/>
      </c>
      <c r="D853" s="51">
        <f>IF($B853="","",IFERROR(INDEX(Lists!$C$4:$C$153,MATCH($B853,Lists!$A$4:$A$153,0)),"Spending"))</f>
        <v/>
      </c>
      <c r="E853" s="50" t="n"/>
      <c r="F853" s="52" t="n"/>
      <c r="G853" s="50" t="n"/>
      <c r="H853" s="50" t="n"/>
      <c r="I853" s="50" t="n"/>
    </row>
    <row r="854" ht="15" customHeight="1" s="36">
      <c r="A854" s="49" t="n"/>
      <c r="B854" s="50" t="n"/>
      <c r="C854" s="51">
        <f>IF($B854="","",IFERROR(INDEX(Lists!$B$4:$B$153,MATCH($B854,Lists!$A$4:$A$153,0)),"Other / Unsorted"))</f>
        <v/>
      </c>
      <c r="D854" s="51">
        <f>IF($B854="","",IFERROR(INDEX(Lists!$C$4:$C$153,MATCH($B854,Lists!$A$4:$A$153,0)),"Spending"))</f>
        <v/>
      </c>
      <c r="E854" s="50" t="n"/>
      <c r="F854" s="52" t="n"/>
      <c r="G854" s="50" t="n"/>
      <c r="H854" s="50" t="n"/>
      <c r="I854" s="50" t="n"/>
    </row>
    <row r="855" ht="15" customHeight="1" s="36">
      <c r="A855" s="49" t="n"/>
      <c r="B855" s="50" t="n"/>
      <c r="C855" s="51">
        <f>IF($B855="","",IFERROR(INDEX(Lists!$B$4:$B$153,MATCH($B855,Lists!$A$4:$A$153,0)),"Other / Unsorted"))</f>
        <v/>
      </c>
      <c r="D855" s="51">
        <f>IF($B855="","",IFERROR(INDEX(Lists!$C$4:$C$153,MATCH($B855,Lists!$A$4:$A$153,0)),"Spending"))</f>
        <v/>
      </c>
      <c r="E855" s="50" t="n"/>
      <c r="F855" s="52" t="n"/>
      <c r="G855" s="50" t="n"/>
      <c r="H855" s="50" t="n"/>
      <c r="I855" s="50" t="n"/>
    </row>
    <row r="856" ht="15" customHeight="1" s="36">
      <c r="A856" s="49" t="n"/>
      <c r="B856" s="50" t="n"/>
      <c r="C856" s="51">
        <f>IF($B856="","",IFERROR(INDEX(Lists!$B$4:$B$153,MATCH($B856,Lists!$A$4:$A$153,0)),"Other / Unsorted"))</f>
        <v/>
      </c>
      <c r="D856" s="51">
        <f>IF($B856="","",IFERROR(INDEX(Lists!$C$4:$C$153,MATCH($B856,Lists!$A$4:$A$153,0)),"Spending"))</f>
        <v/>
      </c>
      <c r="E856" s="50" t="n"/>
      <c r="F856" s="52" t="n"/>
      <c r="G856" s="50" t="n"/>
      <c r="H856" s="50" t="n"/>
      <c r="I856" s="50" t="n"/>
    </row>
    <row r="857" ht="15" customHeight="1" s="36">
      <c r="A857" s="49" t="n"/>
      <c r="B857" s="50" t="n"/>
      <c r="C857" s="51">
        <f>IF($B857="","",IFERROR(INDEX(Lists!$B$4:$B$153,MATCH($B857,Lists!$A$4:$A$153,0)),"Other / Unsorted"))</f>
        <v/>
      </c>
      <c r="D857" s="51">
        <f>IF($B857="","",IFERROR(INDEX(Lists!$C$4:$C$153,MATCH($B857,Lists!$A$4:$A$153,0)),"Spending"))</f>
        <v/>
      </c>
      <c r="E857" s="50" t="n"/>
      <c r="F857" s="52" t="n"/>
      <c r="G857" s="50" t="n"/>
      <c r="H857" s="50" t="n"/>
      <c r="I857" s="50" t="n"/>
    </row>
    <row r="858" ht="15" customHeight="1" s="36">
      <c r="A858" s="49" t="n"/>
      <c r="B858" s="50" t="n"/>
      <c r="C858" s="51">
        <f>IF($B858="","",IFERROR(INDEX(Lists!$B$4:$B$153,MATCH($B858,Lists!$A$4:$A$153,0)),"Other / Unsorted"))</f>
        <v/>
      </c>
      <c r="D858" s="51">
        <f>IF($B858="","",IFERROR(INDEX(Lists!$C$4:$C$153,MATCH($B858,Lists!$A$4:$A$153,0)),"Spending"))</f>
        <v/>
      </c>
      <c r="E858" s="50" t="n"/>
      <c r="F858" s="52" t="n"/>
      <c r="G858" s="50" t="n"/>
      <c r="H858" s="50" t="n"/>
      <c r="I858" s="50" t="n"/>
    </row>
    <row r="859" ht="15" customHeight="1" s="36">
      <c r="A859" s="49" t="n"/>
      <c r="B859" s="50" t="n"/>
      <c r="C859" s="51">
        <f>IF($B859="","",IFERROR(INDEX(Lists!$B$4:$B$153,MATCH($B859,Lists!$A$4:$A$153,0)),"Other / Unsorted"))</f>
        <v/>
      </c>
      <c r="D859" s="51">
        <f>IF($B859="","",IFERROR(INDEX(Lists!$C$4:$C$153,MATCH($B859,Lists!$A$4:$A$153,0)),"Spending"))</f>
        <v/>
      </c>
      <c r="E859" s="50" t="n"/>
      <c r="F859" s="52" t="n"/>
      <c r="G859" s="50" t="n"/>
      <c r="H859" s="50" t="n"/>
      <c r="I859" s="50" t="n"/>
    </row>
    <row r="860" ht="15" customHeight="1" s="36">
      <c r="A860" s="49" t="n"/>
      <c r="B860" s="50" t="n"/>
      <c r="C860" s="51">
        <f>IF($B860="","",IFERROR(INDEX(Lists!$B$4:$B$153,MATCH($B860,Lists!$A$4:$A$153,0)),"Other / Unsorted"))</f>
        <v/>
      </c>
      <c r="D860" s="51">
        <f>IF($B860="","",IFERROR(INDEX(Lists!$C$4:$C$153,MATCH($B860,Lists!$A$4:$A$153,0)),"Spending"))</f>
        <v/>
      </c>
      <c r="E860" s="50" t="n"/>
      <c r="F860" s="52" t="n"/>
      <c r="G860" s="50" t="n"/>
      <c r="H860" s="50" t="n"/>
      <c r="I860" s="50" t="n"/>
    </row>
    <row r="861" ht="15" customHeight="1" s="36">
      <c r="A861" s="49" t="n"/>
      <c r="B861" s="50" t="n"/>
      <c r="C861" s="51">
        <f>IF($B861="","",IFERROR(INDEX(Lists!$B$4:$B$153,MATCH($B861,Lists!$A$4:$A$153,0)),"Other / Unsorted"))</f>
        <v/>
      </c>
      <c r="D861" s="51">
        <f>IF($B861="","",IFERROR(INDEX(Lists!$C$4:$C$153,MATCH($B861,Lists!$A$4:$A$153,0)),"Spending"))</f>
        <v/>
      </c>
      <c r="E861" s="50" t="n"/>
      <c r="F861" s="52" t="n"/>
      <c r="G861" s="50" t="n"/>
      <c r="H861" s="50" t="n"/>
      <c r="I861" s="50" t="n"/>
    </row>
    <row r="862" ht="15" customHeight="1" s="36">
      <c r="A862" s="49" t="n"/>
      <c r="B862" s="50" t="n"/>
      <c r="C862" s="51">
        <f>IF($B862="","",IFERROR(INDEX(Lists!$B$4:$B$153,MATCH($B862,Lists!$A$4:$A$153,0)),"Other / Unsorted"))</f>
        <v/>
      </c>
      <c r="D862" s="51">
        <f>IF($B862="","",IFERROR(INDEX(Lists!$C$4:$C$153,MATCH($B862,Lists!$A$4:$A$153,0)),"Spending"))</f>
        <v/>
      </c>
      <c r="E862" s="50" t="n"/>
      <c r="F862" s="52" t="n"/>
      <c r="G862" s="50" t="n"/>
      <c r="H862" s="50" t="n"/>
      <c r="I862" s="50" t="n"/>
    </row>
    <row r="863" ht="15" customHeight="1" s="36">
      <c r="A863" s="49" t="n"/>
      <c r="B863" s="50" t="n"/>
      <c r="C863" s="51">
        <f>IF($B863="","",IFERROR(INDEX(Lists!$B$4:$B$153,MATCH($B863,Lists!$A$4:$A$153,0)),"Other / Unsorted"))</f>
        <v/>
      </c>
      <c r="D863" s="51">
        <f>IF($B863="","",IFERROR(INDEX(Lists!$C$4:$C$153,MATCH($B863,Lists!$A$4:$A$153,0)),"Spending"))</f>
        <v/>
      </c>
      <c r="E863" s="50" t="n"/>
      <c r="F863" s="52" t="n"/>
      <c r="G863" s="50" t="n"/>
      <c r="H863" s="50" t="n"/>
      <c r="I863" s="50" t="n"/>
    </row>
    <row r="864" ht="15" customHeight="1" s="36">
      <c r="A864" s="49" t="n"/>
      <c r="B864" s="50" t="n"/>
      <c r="C864" s="51">
        <f>IF($B864="","",IFERROR(INDEX(Lists!$B$4:$B$153,MATCH($B864,Lists!$A$4:$A$153,0)),"Other / Unsorted"))</f>
        <v/>
      </c>
      <c r="D864" s="51">
        <f>IF($B864="","",IFERROR(INDEX(Lists!$C$4:$C$153,MATCH($B864,Lists!$A$4:$A$153,0)),"Spending"))</f>
        <v/>
      </c>
      <c r="E864" s="50" t="n"/>
      <c r="F864" s="52" t="n"/>
      <c r="G864" s="50" t="n"/>
      <c r="H864" s="50" t="n"/>
      <c r="I864" s="50" t="n"/>
    </row>
    <row r="865" ht="15" customHeight="1" s="36">
      <c r="A865" s="49" t="n"/>
      <c r="B865" s="50" t="n"/>
      <c r="C865" s="51">
        <f>IF($B865="","",IFERROR(INDEX(Lists!$B$4:$B$153,MATCH($B865,Lists!$A$4:$A$153,0)),"Other / Unsorted"))</f>
        <v/>
      </c>
      <c r="D865" s="51">
        <f>IF($B865="","",IFERROR(INDEX(Lists!$C$4:$C$153,MATCH($B865,Lists!$A$4:$A$153,0)),"Spending"))</f>
        <v/>
      </c>
      <c r="E865" s="50" t="n"/>
      <c r="F865" s="52" t="n"/>
      <c r="G865" s="50" t="n"/>
      <c r="H865" s="50" t="n"/>
      <c r="I865" s="50" t="n"/>
    </row>
    <row r="866" ht="15" customHeight="1" s="36">
      <c r="A866" s="49" t="n"/>
      <c r="B866" s="50" t="n"/>
      <c r="C866" s="51">
        <f>IF($B866="","",IFERROR(INDEX(Lists!$B$4:$B$153,MATCH($B866,Lists!$A$4:$A$153,0)),"Other / Unsorted"))</f>
        <v/>
      </c>
      <c r="D866" s="51">
        <f>IF($B866="","",IFERROR(INDEX(Lists!$C$4:$C$153,MATCH($B866,Lists!$A$4:$A$153,0)),"Spending"))</f>
        <v/>
      </c>
      <c r="E866" s="50" t="n"/>
      <c r="F866" s="52" t="n"/>
      <c r="G866" s="50" t="n"/>
      <c r="H866" s="50" t="n"/>
      <c r="I866" s="50" t="n"/>
    </row>
    <row r="867" ht="15" customHeight="1" s="36">
      <c r="A867" s="49" t="n"/>
      <c r="B867" s="50" t="n"/>
      <c r="C867" s="51">
        <f>IF($B867="","",IFERROR(INDEX(Lists!$B$4:$B$153,MATCH($B867,Lists!$A$4:$A$153,0)),"Other / Unsorted"))</f>
        <v/>
      </c>
      <c r="D867" s="51">
        <f>IF($B867="","",IFERROR(INDEX(Lists!$C$4:$C$153,MATCH($B867,Lists!$A$4:$A$153,0)),"Spending"))</f>
        <v/>
      </c>
      <c r="E867" s="50" t="n"/>
      <c r="F867" s="52" t="n"/>
      <c r="G867" s="50" t="n"/>
      <c r="H867" s="50" t="n"/>
      <c r="I867" s="50" t="n"/>
    </row>
    <row r="868" ht="15" customHeight="1" s="36">
      <c r="A868" s="49" t="n"/>
      <c r="B868" s="50" t="n"/>
      <c r="C868" s="51">
        <f>IF($B868="","",IFERROR(INDEX(Lists!$B$4:$B$153,MATCH($B868,Lists!$A$4:$A$153,0)),"Other / Unsorted"))</f>
        <v/>
      </c>
      <c r="D868" s="51">
        <f>IF($B868="","",IFERROR(INDEX(Lists!$C$4:$C$153,MATCH($B868,Lists!$A$4:$A$153,0)),"Spending"))</f>
        <v/>
      </c>
      <c r="E868" s="50" t="n"/>
      <c r="F868" s="52" t="n"/>
      <c r="G868" s="50" t="n"/>
      <c r="H868" s="50" t="n"/>
      <c r="I868" s="50" t="n"/>
    </row>
    <row r="869" ht="15" customHeight="1" s="36">
      <c r="A869" s="49" t="n"/>
      <c r="B869" s="50" t="n"/>
      <c r="C869" s="51">
        <f>IF($B869="","",IFERROR(INDEX(Lists!$B$4:$B$153,MATCH($B869,Lists!$A$4:$A$153,0)),"Other / Unsorted"))</f>
        <v/>
      </c>
      <c r="D869" s="51">
        <f>IF($B869="","",IFERROR(INDEX(Lists!$C$4:$C$153,MATCH($B869,Lists!$A$4:$A$153,0)),"Spending"))</f>
        <v/>
      </c>
      <c r="E869" s="50" t="n"/>
      <c r="F869" s="52" t="n"/>
      <c r="G869" s="50" t="n"/>
      <c r="H869" s="50" t="n"/>
      <c r="I869" s="50" t="n"/>
    </row>
    <row r="870" ht="15" customHeight="1" s="36">
      <c r="A870" s="49" t="n"/>
      <c r="B870" s="50" t="n"/>
      <c r="C870" s="51">
        <f>IF($B870="","",IFERROR(INDEX(Lists!$B$4:$B$153,MATCH($B870,Lists!$A$4:$A$153,0)),"Other / Unsorted"))</f>
        <v/>
      </c>
      <c r="D870" s="51">
        <f>IF($B870="","",IFERROR(INDEX(Lists!$C$4:$C$153,MATCH($B870,Lists!$A$4:$A$153,0)),"Spending"))</f>
        <v/>
      </c>
      <c r="E870" s="50" t="n"/>
      <c r="F870" s="52" t="n"/>
      <c r="G870" s="50" t="n"/>
      <c r="H870" s="50" t="n"/>
      <c r="I870" s="50" t="n"/>
    </row>
    <row r="871" ht="15" customHeight="1" s="36">
      <c r="A871" s="49" t="n"/>
      <c r="B871" s="50" t="n"/>
      <c r="C871" s="51">
        <f>IF($B871="","",IFERROR(INDEX(Lists!$B$4:$B$153,MATCH($B871,Lists!$A$4:$A$153,0)),"Other / Unsorted"))</f>
        <v/>
      </c>
      <c r="D871" s="51">
        <f>IF($B871="","",IFERROR(INDEX(Lists!$C$4:$C$153,MATCH($B871,Lists!$A$4:$A$153,0)),"Spending"))</f>
        <v/>
      </c>
      <c r="E871" s="50" t="n"/>
      <c r="F871" s="52" t="n"/>
      <c r="G871" s="50" t="n"/>
      <c r="H871" s="50" t="n"/>
      <c r="I871" s="50" t="n"/>
    </row>
    <row r="872" ht="15" customHeight="1" s="36">
      <c r="A872" s="49" t="n"/>
      <c r="B872" s="50" t="n"/>
      <c r="C872" s="51">
        <f>IF($B872="","",IFERROR(INDEX(Lists!$B$4:$B$153,MATCH($B872,Lists!$A$4:$A$153,0)),"Other / Unsorted"))</f>
        <v/>
      </c>
      <c r="D872" s="51">
        <f>IF($B872="","",IFERROR(INDEX(Lists!$C$4:$C$153,MATCH($B872,Lists!$A$4:$A$153,0)),"Spending"))</f>
        <v/>
      </c>
      <c r="E872" s="50" t="n"/>
      <c r="F872" s="52" t="n"/>
      <c r="G872" s="50" t="n"/>
      <c r="H872" s="50" t="n"/>
      <c r="I872" s="50" t="n"/>
    </row>
    <row r="873" ht="15" customHeight="1" s="36">
      <c r="A873" s="49" t="n"/>
      <c r="B873" s="50" t="n"/>
      <c r="C873" s="51">
        <f>IF($B873="","",IFERROR(INDEX(Lists!$B$4:$B$153,MATCH($B873,Lists!$A$4:$A$153,0)),"Other / Unsorted"))</f>
        <v/>
      </c>
      <c r="D873" s="51">
        <f>IF($B873="","",IFERROR(INDEX(Lists!$C$4:$C$153,MATCH($B873,Lists!$A$4:$A$153,0)),"Spending"))</f>
        <v/>
      </c>
      <c r="E873" s="50" t="n"/>
      <c r="F873" s="52" t="n"/>
      <c r="G873" s="50" t="n"/>
      <c r="H873" s="50" t="n"/>
      <c r="I873" s="50" t="n"/>
    </row>
    <row r="874" ht="15" customHeight="1" s="36">
      <c r="A874" s="49" t="n"/>
      <c r="B874" s="50" t="n"/>
      <c r="C874" s="51">
        <f>IF($B874="","",IFERROR(INDEX(Lists!$B$4:$B$153,MATCH($B874,Lists!$A$4:$A$153,0)),"Other / Unsorted"))</f>
        <v/>
      </c>
      <c r="D874" s="51">
        <f>IF($B874="","",IFERROR(INDEX(Lists!$C$4:$C$153,MATCH($B874,Lists!$A$4:$A$153,0)),"Spending"))</f>
        <v/>
      </c>
      <c r="E874" s="50" t="n"/>
      <c r="F874" s="52" t="n"/>
      <c r="G874" s="50" t="n"/>
      <c r="H874" s="50" t="n"/>
      <c r="I874" s="50" t="n"/>
    </row>
    <row r="875" ht="15" customHeight="1" s="36">
      <c r="A875" s="49" t="n"/>
      <c r="B875" s="50" t="n"/>
      <c r="C875" s="51">
        <f>IF($B875="","",IFERROR(INDEX(Lists!$B$4:$B$153,MATCH($B875,Lists!$A$4:$A$153,0)),"Other / Unsorted"))</f>
        <v/>
      </c>
      <c r="D875" s="51">
        <f>IF($B875="","",IFERROR(INDEX(Lists!$C$4:$C$153,MATCH($B875,Lists!$A$4:$A$153,0)),"Spending"))</f>
        <v/>
      </c>
      <c r="E875" s="50" t="n"/>
      <c r="F875" s="52" t="n"/>
      <c r="G875" s="50" t="n"/>
      <c r="H875" s="50" t="n"/>
      <c r="I875" s="50" t="n"/>
    </row>
    <row r="876" ht="15" customHeight="1" s="36">
      <c r="A876" s="49" t="n"/>
      <c r="B876" s="50" t="n"/>
      <c r="C876" s="51">
        <f>IF($B876="","",IFERROR(INDEX(Lists!$B$4:$B$153,MATCH($B876,Lists!$A$4:$A$153,0)),"Other / Unsorted"))</f>
        <v/>
      </c>
      <c r="D876" s="51">
        <f>IF($B876="","",IFERROR(INDEX(Lists!$C$4:$C$153,MATCH($B876,Lists!$A$4:$A$153,0)),"Spending"))</f>
        <v/>
      </c>
      <c r="E876" s="50" t="n"/>
      <c r="F876" s="52" t="n"/>
      <c r="G876" s="50" t="n"/>
      <c r="H876" s="50" t="n"/>
      <c r="I876" s="50" t="n"/>
    </row>
    <row r="877" ht="15" customHeight="1" s="36">
      <c r="A877" s="49" t="n"/>
      <c r="B877" s="50" t="n"/>
      <c r="C877" s="51">
        <f>IF($B877="","",IFERROR(INDEX(Lists!$B$4:$B$153,MATCH($B877,Lists!$A$4:$A$153,0)),"Other / Unsorted"))</f>
        <v/>
      </c>
      <c r="D877" s="51">
        <f>IF($B877="","",IFERROR(INDEX(Lists!$C$4:$C$153,MATCH($B877,Lists!$A$4:$A$153,0)),"Spending"))</f>
        <v/>
      </c>
      <c r="E877" s="50" t="n"/>
      <c r="F877" s="52" t="n"/>
      <c r="G877" s="50" t="n"/>
      <c r="H877" s="50" t="n"/>
      <c r="I877" s="50" t="n"/>
    </row>
    <row r="878" ht="15" customHeight="1" s="36">
      <c r="A878" s="49" t="n"/>
      <c r="B878" s="50" t="n"/>
      <c r="C878" s="51">
        <f>IF($B878="","",IFERROR(INDEX(Lists!$B$4:$B$153,MATCH($B878,Lists!$A$4:$A$153,0)),"Other / Unsorted"))</f>
        <v/>
      </c>
      <c r="D878" s="51">
        <f>IF($B878="","",IFERROR(INDEX(Lists!$C$4:$C$153,MATCH($B878,Lists!$A$4:$A$153,0)),"Spending"))</f>
        <v/>
      </c>
      <c r="E878" s="50" t="n"/>
      <c r="F878" s="52" t="n"/>
      <c r="G878" s="50" t="n"/>
      <c r="H878" s="50" t="n"/>
      <c r="I878" s="50" t="n"/>
    </row>
    <row r="879" ht="15" customHeight="1" s="36">
      <c r="A879" s="49" t="n"/>
      <c r="B879" s="50" t="n"/>
      <c r="C879" s="51">
        <f>IF($B879="","",IFERROR(INDEX(Lists!$B$4:$B$153,MATCH($B879,Lists!$A$4:$A$153,0)),"Other / Unsorted"))</f>
        <v/>
      </c>
      <c r="D879" s="51">
        <f>IF($B879="","",IFERROR(INDEX(Lists!$C$4:$C$153,MATCH($B879,Lists!$A$4:$A$153,0)),"Spending"))</f>
        <v/>
      </c>
      <c r="E879" s="50" t="n"/>
      <c r="F879" s="52" t="n"/>
      <c r="G879" s="50" t="n"/>
      <c r="H879" s="50" t="n"/>
      <c r="I879" s="50" t="n"/>
    </row>
    <row r="880" ht="15" customHeight="1" s="36">
      <c r="A880" s="49" t="n"/>
      <c r="B880" s="50" t="n"/>
      <c r="C880" s="51">
        <f>IF($B880="","",IFERROR(INDEX(Lists!$B$4:$B$153,MATCH($B880,Lists!$A$4:$A$153,0)),"Other / Unsorted"))</f>
        <v/>
      </c>
      <c r="D880" s="51">
        <f>IF($B880="","",IFERROR(INDEX(Lists!$C$4:$C$153,MATCH($B880,Lists!$A$4:$A$153,0)),"Spending"))</f>
        <v/>
      </c>
      <c r="E880" s="50" t="n"/>
      <c r="F880" s="52" t="n"/>
      <c r="G880" s="50" t="n"/>
      <c r="H880" s="50" t="n"/>
      <c r="I880" s="50" t="n"/>
    </row>
    <row r="881" ht="15" customHeight="1" s="36">
      <c r="A881" s="49" t="n"/>
      <c r="B881" s="50" t="n"/>
      <c r="C881" s="51">
        <f>IF($B881="","",IFERROR(INDEX(Lists!$B$4:$B$153,MATCH($B881,Lists!$A$4:$A$153,0)),"Other / Unsorted"))</f>
        <v/>
      </c>
      <c r="D881" s="51">
        <f>IF($B881="","",IFERROR(INDEX(Lists!$C$4:$C$153,MATCH($B881,Lists!$A$4:$A$153,0)),"Spending"))</f>
        <v/>
      </c>
      <c r="E881" s="50" t="n"/>
      <c r="F881" s="52" t="n"/>
      <c r="G881" s="50" t="n"/>
      <c r="H881" s="50" t="n"/>
      <c r="I881" s="50" t="n"/>
    </row>
    <row r="882" ht="15" customHeight="1" s="36">
      <c r="A882" s="49" t="n"/>
      <c r="B882" s="50" t="n"/>
      <c r="C882" s="51">
        <f>IF($B882="","",IFERROR(INDEX(Lists!$B$4:$B$153,MATCH($B882,Lists!$A$4:$A$153,0)),"Other / Unsorted"))</f>
        <v/>
      </c>
      <c r="D882" s="51">
        <f>IF($B882="","",IFERROR(INDEX(Lists!$C$4:$C$153,MATCH($B882,Lists!$A$4:$A$153,0)),"Spending"))</f>
        <v/>
      </c>
      <c r="E882" s="50" t="n"/>
      <c r="F882" s="52" t="n"/>
      <c r="G882" s="50" t="n"/>
      <c r="H882" s="50" t="n"/>
      <c r="I882" s="50" t="n"/>
    </row>
    <row r="883" ht="15" customHeight="1" s="36">
      <c r="A883" s="49" t="n"/>
      <c r="B883" s="50" t="n"/>
      <c r="C883" s="51">
        <f>IF($B883="","",IFERROR(INDEX(Lists!$B$4:$B$153,MATCH($B883,Lists!$A$4:$A$153,0)),"Other / Unsorted"))</f>
        <v/>
      </c>
      <c r="D883" s="51">
        <f>IF($B883="","",IFERROR(INDEX(Lists!$C$4:$C$153,MATCH($B883,Lists!$A$4:$A$153,0)),"Spending"))</f>
        <v/>
      </c>
      <c r="E883" s="50" t="n"/>
      <c r="F883" s="52" t="n"/>
      <c r="G883" s="50" t="n"/>
      <c r="H883" s="50" t="n"/>
      <c r="I883" s="50" t="n"/>
    </row>
    <row r="884" ht="15" customHeight="1" s="36">
      <c r="A884" s="49" t="n"/>
      <c r="B884" s="50" t="n"/>
      <c r="C884" s="51">
        <f>IF($B884="","",IFERROR(INDEX(Lists!$B$4:$B$153,MATCH($B884,Lists!$A$4:$A$153,0)),"Other / Unsorted"))</f>
        <v/>
      </c>
      <c r="D884" s="51">
        <f>IF($B884="","",IFERROR(INDEX(Lists!$C$4:$C$153,MATCH($B884,Lists!$A$4:$A$153,0)),"Spending"))</f>
        <v/>
      </c>
      <c r="E884" s="50" t="n"/>
      <c r="F884" s="52" t="n"/>
      <c r="G884" s="50" t="n"/>
      <c r="H884" s="50" t="n"/>
      <c r="I884" s="50" t="n"/>
    </row>
    <row r="885" ht="15" customHeight="1" s="36">
      <c r="A885" s="49" t="n"/>
      <c r="B885" s="50" t="n"/>
      <c r="C885" s="51">
        <f>IF($B885="","",IFERROR(INDEX(Lists!$B$4:$B$153,MATCH($B885,Lists!$A$4:$A$153,0)),"Other / Unsorted"))</f>
        <v/>
      </c>
      <c r="D885" s="51">
        <f>IF($B885="","",IFERROR(INDEX(Lists!$C$4:$C$153,MATCH($B885,Lists!$A$4:$A$153,0)),"Spending"))</f>
        <v/>
      </c>
      <c r="E885" s="50" t="n"/>
      <c r="F885" s="52" t="n"/>
      <c r="G885" s="50" t="n"/>
      <c r="H885" s="50" t="n"/>
      <c r="I885" s="50" t="n"/>
    </row>
    <row r="886" ht="15" customHeight="1" s="36">
      <c r="A886" s="49" t="n"/>
      <c r="B886" s="50" t="n"/>
      <c r="C886" s="51">
        <f>IF($B886="","",IFERROR(INDEX(Lists!$B$4:$B$153,MATCH($B886,Lists!$A$4:$A$153,0)),"Other / Unsorted"))</f>
        <v/>
      </c>
      <c r="D886" s="51">
        <f>IF($B886="","",IFERROR(INDEX(Lists!$C$4:$C$153,MATCH($B886,Lists!$A$4:$A$153,0)),"Spending"))</f>
        <v/>
      </c>
      <c r="E886" s="50" t="n"/>
      <c r="F886" s="52" t="n"/>
      <c r="G886" s="50" t="n"/>
      <c r="H886" s="50" t="n"/>
      <c r="I886" s="50" t="n"/>
    </row>
    <row r="887" ht="15" customHeight="1" s="36">
      <c r="A887" s="49" t="n"/>
      <c r="B887" s="50" t="n"/>
      <c r="C887" s="51">
        <f>IF($B887="","",IFERROR(INDEX(Lists!$B$4:$B$153,MATCH($B887,Lists!$A$4:$A$153,0)),"Other / Unsorted"))</f>
        <v/>
      </c>
      <c r="D887" s="51">
        <f>IF($B887="","",IFERROR(INDEX(Lists!$C$4:$C$153,MATCH($B887,Lists!$A$4:$A$153,0)),"Spending"))</f>
        <v/>
      </c>
      <c r="E887" s="50" t="n"/>
      <c r="F887" s="52" t="n"/>
      <c r="G887" s="50" t="n"/>
      <c r="H887" s="50" t="n"/>
      <c r="I887" s="50" t="n"/>
    </row>
    <row r="888" ht="15" customHeight="1" s="36">
      <c r="A888" s="49" t="n"/>
      <c r="B888" s="50" t="n"/>
      <c r="C888" s="51">
        <f>IF($B888="","",IFERROR(INDEX(Lists!$B$4:$B$153,MATCH($B888,Lists!$A$4:$A$153,0)),"Other / Unsorted"))</f>
        <v/>
      </c>
      <c r="D888" s="51">
        <f>IF($B888="","",IFERROR(INDEX(Lists!$C$4:$C$153,MATCH($B888,Lists!$A$4:$A$153,0)),"Spending"))</f>
        <v/>
      </c>
      <c r="E888" s="50" t="n"/>
      <c r="F888" s="52" t="n"/>
      <c r="G888" s="50" t="n"/>
      <c r="H888" s="50" t="n"/>
      <c r="I888" s="50" t="n"/>
    </row>
    <row r="889" ht="15" customHeight="1" s="36">
      <c r="A889" s="49" t="n"/>
      <c r="B889" s="50" t="n"/>
      <c r="C889" s="51">
        <f>IF($B889="","",IFERROR(INDEX(Lists!$B$4:$B$153,MATCH($B889,Lists!$A$4:$A$153,0)),"Other / Unsorted"))</f>
        <v/>
      </c>
      <c r="D889" s="51">
        <f>IF($B889="","",IFERROR(INDEX(Lists!$C$4:$C$153,MATCH($B889,Lists!$A$4:$A$153,0)),"Spending"))</f>
        <v/>
      </c>
      <c r="E889" s="50" t="n"/>
      <c r="F889" s="52" t="n"/>
      <c r="G889" s="50" t="n"/>
      <c r="H889" s="50" t="n"/>
      <c r="I889" s="50" t="n"/>
    </row>
    <row r="890" ht="15" customHeight="1" s="36">
      <c r="A890" s="49" t="n"/>
      <c r="B890" s="50" t="n"/>
      <c r="C890" s="51">
        <f>IF($B890="","",IFERROR(INDEX(Lists!$B$4:$B$153,MATCH($B890,Lists!$A$4:$A$153,0)),"Other / Unsorted"))</f>
        <v/>
      </c>
      <c r="D890" s="51">
        <f>IF($B890="","",IFERROR(INDEX(Lists!$C$4:$C$153,MATCH($B890,Lists!$A$4:$A$153,0)),"Spending"))</f>
        <v/>
      </c>
      <c r="E890" s="50" t="n"/>
      <c r="F890" s="52" t="n"/>
      <c r="G890" s="50" t="n"/>
      <c r="H890" s="50" t="n"/>
      <c r="I890" s="50" t="n"/>
    </row>
    <row r="891" ht="15" customHeight="1" s="36">
      <c r="A891" s="49" t="n"/>
      <c r="B891" s="50" t="n"/>
      <c r="C891" s="51">
        <f>IF($B891="","",IFERROR(INDEX(Lists!$B$4:$B$153,MATCH($B891,Lists!$A$4:$A$153,0)),"Other / Unsorted"))</f>
        <v/>
      </c>
      <c r="D891" s="51">
        <f>IF($B891="","",IFERROR(INDEX(Lists!$C$4:$C$153,MATCH($B891,Lists!$A$4:$A$153,0)),"Spending"))</f>
        <v/>
      </c>
      <c r="E891" s="50" t="n"/>
      <c r="F891" s="52" t="n"/>
      <c r="G891" s="50" t="n"/>
      <c r="H891" s="50" t="n"/>
      <c r="I891" s="50" t="n"/>
    </row>
    <row r="892" ht="15" customHeight="1" s="36">
      <c r="A892" s="49" t="n"/>
      <c r="B892" s="50" t="n"/>
      <c r="C892" s="51">
        <f>IF($B892="","",IFERROR(INDEX(Lists!$B$4:$B$153,MATCH($B892,Lists!$A$4:$A$153,0)),"Other / Unsorted"))</f>
        <v/>
      </c>
      <c r="D892" s="51">
        <f>IF($B892="","",IFERROR(INDEX(Lists!$C$4:$C$153,MATCH($B892,Lists!$A$4:$A$153,0)),"Spending"))</f>
        <v/>
      </c>
      <c r="E892" s="50" t="n"/>
      <c r="F892" s="52" t="n"/>
      <c r="G892" s="50" t="n"/>
      <c r="H892" s="50" t="n"/>
      <c r="I892" s="50" t="n"/>
    </row>
    <row r="893" ht="15" customHeight="1" s="36">
      <c r="A893" s="49" t="n"/>
      <c r="B893" s="50" t="n"/>
      <c r="C893" s="51">
        <f>IF($B893="","",IFERROR(INDEX(Lists!$B$4:$B$153,MATCH($B893,Lists!$A$4:$A$153,0)),"Other / Unsorted"))</f>
        <v/>
      </c>
      <c r="D893" s="51">
        <f>IF($B893="","",IFERROR(INDEX(Lists!$C$4:$C$153,MATCH($B893,Lists!$A$4:$A$153,0)),"Spending"))</f>
        <v/>
      </c>
      <c r="E893" s="50" t="n"/>
      <c r="F893" s="52" t="n"/>
      <c r="G893" s="50" t="n"/>
      <c r="H893" s="50" t="n"/>
      <c r="I893" s="50" t="n"/>
    </row>
    <row r="894" ht="15" customHeight="1" s="36">
      <c r="A894" s="49" t="n"/>
      <c r="B894" s="50" t="n"/>
      <c r="C894" s="51">
        <f>IF($B894="","",IFERROR(INDEX(Lists!$B$4:$B$153,MATCH($B894,Lists!$A$4:$A$153,0)),"Other / Unsorted"))</f>
        <v/>
      </c>
      <c r="D894" s="51">
        <f>IF($B894="","",IFERROR(INDEX(Lists!$C$4:$C$153,MATCH($B894,Lists!$A$4:$A$153,0)),"Spending"))</f>
        <v/>
      </c>
      <c r="E894" s="50" t="n"/>
      <c r="F894" s="52" t="n"/>
      <c r="G894" s="50" t="n"/>
      <c r="H894" s="50" t="n"/>
      <c r="I894" s="50" t="n"/>
    </row>
    <row r="895" ht="15" customHeight="1" s="36">
      <c r="A895" s="49" t="n"/>
      <c r="B895" s="50" t="n"/>
      <c r="C895" s="51">
        <f>IF($B895="","",IFERROR(INDEX(Lists!$B$4:$B$153,MATCH($B895,Lists!$A$4:$A$153,0)),"Other / Unsorted"))</f>
        <v/>
      </c>
      <c r="D895" s="51">
        <f>IF($B895="","",IFERROR(INDEX(Lists!$C$4:$C$153,MATCH($B895,Lists!$A$4:$A$153,0)),"Spending"))</f>
        <v/>
      </c>
      <c r="E895" s="50" t="n"/>
      <c r="F895" s="52" t="n"/>
      <c r="G895" s="50" t="n"/>
      <c r="H895" s="50" t="n"/>
      <c r="I895" s="50" t="n"/>
    </row>
    <row r="896" ht="15" customHeight="1" s="36">
      <c r="A896" s="49" t="n"/>
      <c r="B896" s="50" t="n"/>
      <c r="C896" s="51">
        <f>IF($B896="","",IFERROR(INDEX(Lists!$B$4:$B$153,MATCH($B896,Lists!$A$4:$A$153,0)),"Other / Unsorted"))</f>
        <v/>
      </c>
      <c r="D896" s="51">
        <f>IF($B896="","",IFERROR(INDEX(Lists!$C$4:$C$153,MATCH($B896,Lists!$A$4:$A$153,0)),"Spending"))</f>
        <v/>
      </c>
      <c r="E896" s="50" t="n"/>
      <c r="F896" s="52" t="n"/>
      <c r="G896" s="50" t="n"/>
      <c r="H896" s="50" t="n"/>
      <c r="I896" s="50" t="n"/>
    </row>
    <row r="897" ht="15" customHeight="1" s="36">
      <c r="A897" s="49" t="n"/>
      <c r="B897" s="50" t="n"/>
      <c r="C897" s="51">
        <f>IF($B897="","",IFERROR(INDEX(Lists!$B$4:$B$153,MATCH($B897,Lists!$A$4:$A$153,0)),"Other / Unsorted"))</f>
        <v/>
      </c>
      <c r="D897" s="51">
        <f>IF($B897="","",IFERROR(INDEX(Lists!$C$4:$C$153,MATCH($B897,Lists!$A$4:$A$153,0)),"Spending"))</f>
        <v/>
      </c>
      <c r="E897" s="50" t="n"/>
      <c r="F897" s="52" t="n"/>
      <c r="G897" s="50" t="n"/>
      <c r="H897" s="50" t="n"/>
      <c r="I897" s="50" t="n"/>
    </row>
    <row r="898" ht="15" customHeight="1" s="36">
      <c r="A898" s="49" t="n"/>
      <c r="B898" s="50" t="n"/>
      <c r="C898" s="51">
        <f>IF($B898="","",IFERROR(INDEX(Lists!$B$4:$B$153,MATCH($B898,Lists!$A$4:$A$153,0)),"Other / Unsorted"))</f>
        <v/>
      </c>
      <c r="D898" s="51">
        <f>IF($B898="","",IFERROR(INDEX(Lists!$C$4:$C$153,MATCH($B898,Lists!$A$4:$A$153,0)),"Spending"))</f>
        <v/>
      </c>
      <c r="E898" s="50" t="n"/>
      <c r="F898" s="52" t="n"/>
      <c r="G898" s="50" t="n"/>
      <c r="H898" s="50" t="n"/>
      <c r="I898" s="50" t="n"/>
    </row>
    <row r="899" ht="15" customHeight="1" s="36">
      <c r="A899" s="49" t="n"/>
      <c r="B899" s="50" t="n"/>
      <c r="C899" s="51">
        <f>IF($B899="","",IFERROR(INDEX(Lists!$B$4:$B$153,MATCH($B899,Lists!$A$4:$A$153,0)),"Other / Unsorted"))</f>
        <v/>
      </c>
      <c r="D899" s="51">
        <f>IF($B899="","",IFERROR(INDEX(Lists!$C$4:$C$153,MATCH($B899,Lists!$A$4:$A$153,0)),"Spending"))</f>
        <v/>
      </c>
      <c r="E899" s="50" t="n"/>
      <c r="F899" s="52" t="n"/>
      <c r="G899" s="50" t="n"/>
      <c r="H899" s="50" t="n"/>
      <c r="I899" s="50" t="n"/>
    </row>
    <row r="900" ht="15" customHeight="1" s="36">
      <c r="A900" s="49" t="n"/>
      <c r="B900" s="50" t="n"/>
      <c r="C900" s="51">
        <f>IF($B900="","",IFERROR(INDEX(Lists!$B$4:$B$153,MATCH($B900,Lists!$A$4:$A$153,0)),"Other / Unsorted"))</f>
        <v/>
      </c>
      <c r="D900" s="51">
        <f>IF($B900="","",IFERROR(INDEX(Lists!$C$4:$C$153,MATCH($B900,Lists!$A$4:$A$153,0)),"Spending"))</f>
        <v/>
      </c>
      <c r="E900" s="50" t="n"/>
      <c r="F900" s="52" t="n"/>
      <c r="G900" s="50" t="n"/>
      <c r="H900" s="50" t="n"/>
      <c r="I900" s="50" t="n"/>
    </row>
    <row r="901" ht="15" customHeight="1" s="36">
      <c r="A901" s="49" t="n"/>
      <c r="B901" s="50" t="n"/>
      <c r="C901" s="51">
        <f>IF($B901="","",IFERROR(INDEX(Lists!$B$4:$B$153,MATCH($B901,Lists!$A$4:$A$153,0)),"Other / Unsorted"))</f>
        <v/>
      </c>
      <c r="D901" s="51">
        <f>IF($B901="","",IFERROR(INDEX(Lists!$C$4:$C$153,MATCH($B901,Lists!$A$4:$A$153,0)),"Spending"))</f>
        <v/>
      </c>
      <c r="E901" s="50" t="n"/>
      <c r="F901" s="52" t="n"/>
      <c r="G901" s="50" t="n"/>
      <c r="H901" s="50" t="n"/>
      <c r="I901" s="50" t="n"/>
    </row>
    <row r="902" ht="15" customHeight="1" s="36">
      <c r="A902" s="49" t="n"/>
      <c r="B902" s="50" t="n"/>
      <c r="C902" s="51">
        <f>IF($B902="","",IFERROR(INDEX(Lists!$B$4:$B$153,MATCH($B902,Lists!$A$4:$A$153,0)),"Other / Unsorted"))</f>
        <v/>
      </c>
      <c r="D902" s="51">
        <f>IF($B902="","",IFERROR(INDEX(Lists!$C$4:$C$153,MATCH($B902,Lists!$A$4:$A$153,0)),"Spending"))</f>
        <v/>
      </c>
      <c r="E902" s="50" t="n"/>
      <c r="F902" s="52" t="n"/>
      <c r="G902" s="50" t="n"/>
      <c r="H902" s="50" t="n"/>
      <c r="I902" s="50" t="n"/>
    </row>
    <row r="903" ht="15" customHeight="1" s="36">
      <c r="A903" s="49" t="n"/>
      <c r="B903" s="50" t="n"/>
      <c r="C903" s="51">
        <f>IF($B903="","",IFERROR(INDEX(Lists!$B$4:$B$153,MATCH($B903,Lists!$A$4:$A$153,0)),"Other / Unsorted"))</f>
        <v/>
      </c>
      <c r="D903" s="51">
        <f>IF($B903="","",IFERROR(INDEX(Lists!$C$4:$C$153,MATCH($B903,Lists!$A$4:$A$153,0)),"Spending"))</f>
        <v/>
      </c>
      <c r="E903" s="50" t="n"/>
      <c r="F903" s="52" t="n"/>
      <c r="G903" s="50" t="n"/>
      <c r="H903" s="50" t="n"/>
      <c r="I903" s="50" t="n"/>
    </row>
    <row r="904" ht="15" customHeight="1" s="36">
      <c r="A904" s="49" t="n"/>
      <c r="B904" s="50" t="n"/>
      <c r="C904" s="51">
        <f>IF($B904="","",IFERROR(INDEX(Lists!$B$4:$B$153,MATCH($B904,Lists!$A$4:$A$153,0)),"Other / Unsorted"))</f>
        <v/>
      </c>
      <c r="D904" s="51">
        <f>IF($B904="","",IFERROR(INDEX(Lists!$C$4:$C$153,MATCH($B904,Lists!$A$4:$A$153,0)),"Spending"))</f>
        <v/>
      </c>
      <c r="E904" s="50" t="n"/>
      <c r="F904" s="52" t="n"/>
      <c r="G904" s="50" t="n"/>
      <c r="H904" s="50" t="n"/>
      <c r="I904" s="50" t="n"/>
    </row>
    <row r="905" ht="15" customHeight="1" s="36">
      <c r="A905" s="49" t="n"/>
      <c r="B905" s="50" t="n"/>
      <c r="C905" s="51">
        <f>IF($B905="","",IFERROR(INDEX(Lists!$B$4:$B$153,MATCH($B905,Lists!$A$4:$A$153,0)),"Other / Unsorted"))</f>
        <v/>
      </c>
      <c r="D905" s="51">
        <f>IF($B905="","",IFERROR(INDEX(Lists!$C$4:$C$153,MATCH($B905,Lists!$A$4:$A$153,0)),"Spending"))</f>
        <v/>
      </c>
      <c r="E905" s="50" t="n"/>
      <c r="F905" s="52" t="n"/>
      <c r="G905" s="50" t="n"/>
      <c r="H905" s="50" t="n"/>
      <c r="I905" s="50" t="n"/>
    </row>
    <row r="906" ht="15" customHeight="1" s="36">
      <c r="A906" s="49" t="n"/>
      <c r="B906" s="50" t="n"/>
      <c r="C906" s="51">
        <f>IF($B906="","",IFERROR(INDEX(Lists!$B$4:$B$153,MATCH($B906,Lists!$A$4:$A$153,0)),"Other / Unsorted"))</f>
        <v/>
      </c>
      <c r="D906" s="51">
        <f>IF($B906="","",IFERROR(INDEX(Lists!$C$4:$C$153,MATCH($B906,Lists!$A$4:$A$153,0)),"Spending"))</f>
        <v/>
      </c>
      <c r="E906" s="50" t="n"/>
      <c r="F906" s="52" t="n"/>
      <c r="G906" s="50" t="n"/>
      <c r="H906" s="50" t="n"/>
      <c r="I906" s="50" t="n"/>
    </row>
    <row r="907" ht="15" customHeight="1" s="36">
      <c r="A907" s="49" t="n"/>
      <c r="B907" s="50" t="n"/>
      <c r="C907" s="51">
        <f>IF($B907="","",IFERROR(INDEX(Lists!$B$4:$B$153,MATCH($B907,Lists!$A$4:$A$153,0)),"Other / Unsorted"))</f>
        <v/>
      </c>
      <c r="D907" s="51">
        <f>IF($B907="","",IFERROR(INDEX(Lists!$C$4:$C$153,MATCH($B907,Lists!$A$4:$A$153,0)),"Spending"))</f>
        <v/>
      </c>
      <c r="E907" s="50" t="n"/>
      <c r="F907" s="52" t="n"/>
      <c r="G907" s="50" t="n"/>
      <c r="H907" s="50" t="n"/>
      <c r="I907" s="50" t="n"/>
    </row>
    <row r="908" ht="15" customHeight="1" s="36">
      <c r="A908" s="49" t="n"/>
      <c r="B908" s="50" t="n"/>
      <c r="C908" s="51">
        <f>IF($B908="","",IFERROR(INDEX(Lists!$B$4:$B$153,MATCH($B908,Lists!$A$4:$A$153,0)),"Other / Unsorted"))</f>
        <v/>
      </c>
      <c r="D908" s="51">
        <f>IF($B908="","",IFERROR(INDEX(Lists!$C$4:$C$153,MATCH($B908,Lists!$A$4:$A$153,0)),"Spending"))</f>
        <v/>
      </c>
      <c r="E908" s="50" t="n"/>
      <c r="F908" s="52" t="n"/>
      <c r="G908" s="50" t="n"/>
      <c r="H908" s="50" t="n"/>
      <c r="I908" s="50" t="n"/>
    </row>
    <row r="909" ht="15" customHeight="1" s="36">
      <c r="A909" s="49" t="n"/>
      <c r="B909" s="50" t="n"/>
      <c r="C909" s="51">
        <f>IF($B909="","",IFERROR(INDEX(Lists!$B$4:$B$153,MATCH($B909,Lists!$A$4:$A$153,0)),"Other / Unsorted"))</f>
        <v/>
      </c>
      <c r="D909" s="51">
        <f>IF($B909="","",IFERROR(INDEX(Lists!$C$4:$C$153,MATCH($B909,Lists!$A$4:$A$153,0)),"Spending"))</f>
        <v/>
      </c>
      <c r="E909" s="50" t="n"/>
      <c r="F909" s="52" t="n"/>
      <c r="G909" s="50" t="n"/>
      <c r="H909" s="50" t="n"/>
      <c r="I909" s="50" t="n"/>
    </row>
    <row r="910" ht="15" customHeight="1" s="36">
      <c r="A910" s="49" t="n"/>
      <c r="B910" s="50" t="n"/>
      <c r="C910" s="51">
        <f>IF($B910="","",IFERROR(INDEX(Lists!$B$4:$B$153,MATCH($B910,Lists!$A$4:$A$153,0)),"Other / Unsorted"))</f>
        <v/>
      </c>
      <c r="D910" s="51">
        <f>IF($B910="","",IFERROR(INDEX(Lists!$C$4:$C$153,MATCH($B910,Lists!$A$4:$A$153,0)),"Spending"))</f>
        <v/>
      </c>
      <c r="E910" s="50" t="n"/>
      <c r="F910" s="52" t="n"/>
      <c r="G910" s="50" t="n"/>
      <c r="H910" s="50" t="n"/>
      <c r="I910" s="50" t="n"/>
    </row>
    <row r="911" ht="15" customHeight="1" s="36">
      <c r="A911" s="49" t="n"/>
      <c r="B911" s="50" t="n"/>
      <c r="C911" s="51">
        <f>IF($B911="","",IFERROR(INDEX(Lists!$B$4:$B$153,MATCH($B911,Lists!$A$4:$A$153,0)),"Other / Unsorted"))</f>
        <v/>
      </c>
      <c r="D911" s="51">
        <f>IF($B911="","",IFERROR(INDEX(Lists!$C$4:$C$153,MATCH($B911,Lists!$A$4:$A$153,0)),"Spending"))</f>
        <v/>
      </c>
      <c r="E911" s="50" t="n"/>
      <c r="F911" s="52" t="n"/>
      <c r="G911" s="50" t="n"/>
      <c r="H911" s="50" t="n"/>
      <c r="I911" s="50" t="n"/>
    </row>
    <row r="912" ht="15" customHeight="1" s="36">
      <c r="A912" s="49" t="n"/>
      <c r="B912" s="50" t="n"/>
      <c r="C912" s="51">
        <f>IF($B912="","",IFERROR(INDEX(Lists!$B$4:$B$153,MATCH($B912,Lists!$A$4:$A$153,0)),"Other / Unsorted"))</f>
        <v/>
      </c>
      <c r="D912" s="51">
        <f>IF($B912="","",IFERROR(INDEX(Lists!$C$4:$C$153,MATCH($B912,Lists!$A$4:$A$153,0)),"Spending"))</f>
        <v/>
      </c>
      <c r="E912" s="50" t="n"/>
      <c r="F912" s="52" t="n"/>
      <c r="G912" s="50" t="n"/>
      <c r="H912" s="50" t="n"/>
      <c r="I912" s="50" t="n"/>
    </row>
    <row r="913" ht="15" customHeight="1" s="36">
      <c r="A913" s="49" t="n"/>
      <c r="B913" s="50" t="n"/>
      <c r="C913" s="51">
        <f>IF($B913="","",IFERROR(INDEX(Lists!$B$4:$B$153,MATCH($B913,Lists!$A$4:$A$153,0)),"Other / Unsorted"))</f>
        <v/>
      </c>
      <c r="D913" s="51">
        <f>IF($B913="","",IFERROR(INDEX(Lists!$C$4:$C$153,MATCH($B913,Lists!$A$4:$A$153,0)),"Spending"))</f>
        <v/>
      </c>
      <c r="E913" s="50" t="n"/>
      <c r="F913" s="52" t="n"/>
      <c r="G913" s="50" t="n"/>
      <c r="H913" s="50" t="n"/>
      <c r="I913" s="50" t="n"/>
    </row>
    <row r="914" ht="15" customHeight="1" s="36">
      <c r="A914" s="49" t="n"/>
      <c r="B914" s="50" t="n"/>
      <c r="C914" s="51">
        <f>IF($B914="","",IFERROR(INDEX(Lists!$B$4:$B$153,MATCH($B914,Lists!$A$4:$A$153,0)),"Other / Unsorted"))</f>
        <v/>
      </c>
      <c r="D914" s="51">
        <f>IF($B914="","",IFERROR(INDEX(Lists!$C$4:$C$153,MATCH($B914,Lists!$A$4:$A$153,0)),"Spending"))</f>
        <v/>
      </c>
      <c r="E914" s="50" t="n"/>
      <c r="F914" s="52" t="n"/>
      <c r="G914" s="50" t="n"/>
      <c r="H914" s="50" t="n"/>
      <c r="I914" s="50" t="n"/>
    </row>
    <row r="915" ht="15" customHeight="1" s="36">
      <c r="A915" s="49" t="n"/>
      <c r="B915" s="50" t="n"/>
      <c r="C915" s="51">
        <f>IF($B915="","",IFERROR(INDEX(Lists!$B$4:$B$153,MATCH($B915,Lists!$A$4:$A$153,0)),"Other / Unsorted"))</f>
        <v/>
      </c>
      <c r="D915" s="51">
        <f>IF($B915="","",IFERROR(INDEX(Lists!$C$4:$C$153,MATCH($B915,Lists!$A$4:$A$153,0)),"Spending"))</f>
        <v/>
      </c>
      <c r="E915" s="50" t="n"/>
      <c r="F915" s="52" t="n"/>
      <c r="G915" s="50" t="n"/>
      <c r="H915" s="50" t="n"/>
      <c r="I915" s="50" t="n"/>
    </row>
    <row r="916" ht="15" customHeight="1" s="36">
      <c r="A916" s="49" t="n"/>
      <c r="B916" s="50" t="n"/>
      <c r="C916" s="51">
        <f>IF($B916="","",IFERROR(INDEX(Lists!$B$4:$B$153,MATCH($B916,Lists!$A$4:$A$153,0)),"Other / Unsorted"))</f>
        <v/>
      </c>
      <c r="D916" s="51">
        <f>IF($B916="","",IFERROR(INDEX(Lists!$C$4:$C$153,MATCH($B916,Lists!$A$4:$A$153,0)),"Spending"))</f>
        <v/>
      </c>
      <c r="E916" s="50" t="n"/>
      <c r="F916" s="52" t="n"/>
      <c r="G916" s="50" t="n"/>
      <c r="H916" s="50" t="n"/>
      <c r="I916" s="50" t="n"/>
    </row>
    <row r="917" ht="15" customHeight="1" s="36">
      <c r="A917" s="49" t="n"/>
      <c r="B917" s="50" t="n"/>
      <c r="C917" s="51">
        <f>IF($B917="","",IFERROR(INDEX(Lists!$B$4:$B$153,MATCH($B917,Lists!$A$4:$A$153,0)),"Other / Unsorted"))</f>
        <v/>
      </c>
      <c r="D917" s="51">
        <f>IF($B917="","",IFERROR(INDEX(Lists!$C$4:$C$153,MATCH($B917,Lists!$A$4:$A$153,0)),"Spending"))</f>
        <v/>
      </c>
      <c r="E917" s="50" t="n"/>
      <c r="F917" s="52" t="n"/>
      <c r="G917" s="50" t="n"/>
      <c r="H917" s="50" t="n"/>
      <c r="I917" s="50" t="n"/>
    </row>
    <row r="918" ht="15" customHeight="1" s="36">
      <c r="A918" s="49" t="n"/>
      <c r="B918" s="50" t="n"/>
      <c r="C918" s="51">
        <f>IF($B918="","",IFERROR(INDEX(Lists!$B$4:$B$153,MATCH($B918,Lists!$A$4:$A$153,0)),"Other / Unsorted"))</f>
        <v/>
      </c>
      <c r="D918" s="51">
        <f>IF($B918="","",IFERROR(INDEX(Lists!$C$4:$C$153,MATCH($B918,Lists!$A$4:$A$153,0)),"Spending"))</f>
        <v/>
      </c>
      <c r="E918" s="50" t="n"/>
      <c r="F918" s="52" t="n"/>
      <c r="G918" s="50" t="n"/>
      <c r="H918" s="50" t="n"/>
      <c r="I918" s="50" t="n"/>
    </row>
    <row r="919" ht="15" customHeight="1" s="36">
      <c r="A919" s="49" t="n"/>
      <c r="B919" s="50" t="n"/>
      <c r="C919" s="51">
        <f>IF($B919="","",IFERROR(INDEX(Lists!$B$4:$B$153,MATCH($B919,Lists!$A$4:$A$153,0)),"Other / Unsorted"))</f>
        <v/>
      </c>
      <c r="D919" s="51">
        <f>IF($B919="","",IFERROR(INDEX(Lists!$C$4:$C$153,MATCH($B919,Lists!$A$4:$A$153,0)),"Spending"))</f>
        <v/>
      </c>
      <c r="E919" s="50" t="n"/>
      <c r="F919" s="52" t="n"/>
      <c r="G919" s="50" t="n"/>
      <c r="H919" s="50" t="n"/>
      <c r="I919" s="50" t="n"/>
    </row>
    <row r="920" ht="15" customHeight="1" s="36">
      <c r="A920" s="49" t="n"/>
      <c r="B920" s="50" t="n"/>
      <c r="C920" s="51">
        <f>IF($B920="","",IFERROR(INDEX(Lists!$B$4:$B$153,MATCH($B920,Lists!$A$4:$A$153,0)),"Other / Unsorted"))</f>
        <v/>
      </c>
      <c r="D920" s="51">
        <f>IF($B920="","",IFERROR(INDEX(Lists!$C$4:$C$153,MATCH($B920,Lists!$A$4:$A$153,0)),"Spending"))</f>
        <v/>
      </c>
      <c r="E920" s="50" t="n"/>
      <c r="F920" s="52" t="n"/>
      <c r="G920" s="50" t="n"/>
      <c r="H920" s="50" t="n"/>
      <c r="I920" s="50" t="n"/>
    </row>
    <row r="921" ht="15" customHeight="1" s="36">
      <c r="A921" s="49" t="n"/>
      <c r="B921" s="50" t="n"/>
      <c r="C921" s="51">
        <f>IF($B921="","",IFERROR(INDEX(Lists!$B$4:$B$153,MATCH($B921,Lists!$A$4:$A$153,0)),"Other / Unsorted"))</f>
        <v/>
      </c>
      <c r="D921" s="51">
        <f>IF($B921="","",IFERROR(INDEX(Lists!$C$4:$C$153,MATCH($B921,Lists!$A$4:$A$153,0)),"Spending"))</f>
        <v/>
      </c>
      <c r="E921" s="50" t="n"/>
      <c r="F921" s="52" t="n"/>
      <c r="G921" s="50" t="n"/>
      <c r="H921" s="50" t="n"/>
      <c r="I921" s="50" t="n"/>
    </row>
    <row r="922" ht="15" customHeight="1" s="36">
      <c r="A922" s="49" t="n"/>
      <c r="B922" s="50" t="n"/>
      <c r="C922" s="51">
        <f>IF($B922="","",IFERROR(INDEX(Lists!$B$4:$B$153,MATCH($B922,Lists!$A$4:$A$153,0)),"Other / Unsorted"))</f>
        <v/>
      </c>
      <c r="D922" s="51">
        <f>IF($B922="","",IFERROR(INDEX(Lists!$C$4:$C$153,MATCH($B922,Lists!$A$4:$A$153,0)),"Spending"))</f>
        <v/>
      </c>
      <c r="E922" s="50" t="n"/>
      <c r="F922" s="52" t="n"/>
      <c r="G922" s="50" t="n"/>
      <c r="H922" s="50" t="n"/>
      <c r="I922" s="50" t="n"/>
    </row>
    <row r="923" ht="15" customHeight="1" s="36">
      <c r="A923" s="49" t="n"/>
      <c r="B923" s="50" t="n"/>
      <c r="C923" s="51">
        <f>IF($B923="","",IFERROR(INDEX(Lists!$B$4:$B$153,MATCH($B923,Lists!$A$4:$A$153,0)),"Other / Unsorted"))</f>
        <v/>
      </c>
      <c r="D923" s="51">
        <f>IF($B923="","",IFERROR(INDEX(Lists!$C$4:$C$153,MATCH($B923,Lists!$A$4:$A$153,0)),"Spending"))</f>
        <v/>
      </c>
      <c r="E923" s="50" t="n"/>
      <c r="F923" s="52" t="n"/>
      <c r="G923" s="50" t="n"/>
      <c r="H923" s="50" t="n"/>
      <c r="I923" s="50" t="n"/>
    </row>
    <row r="924" ht="15" customHeight="1" s="36">
      <c r="A924" s="49" t="n"/>
      <c r="B924" s="50" t="n"/>
      <c r="C924" s="51">
        <f>IF($B924="","",IFERROR(INDEX(Lists!$B$4:$B$153,MATCH($B924,Lists!$A$4:$A$153,0)),"Other / Unsorted"))</f>
        <v/>
      </c>
      <c r="D924" s="51">
        <f>IF($B924="","",IFERROR(INDEX(Lists!$C$4:$C$153,MATCH($B924,Lists!$A$4:$A$153,0)),"Spending"))</f>
        <v/>
      </c>
      <c r="E924" s="50" t="n"/>
      <c r="F924" s="52" t="n"/>
      <c r="G924" s="50" t="n"/>
      <c r="H924" s="50" t="n"/>
      <c r="I924" s="50" t="n"/>
    </row>
    <row r="925" ht="15" customHeight="1" s="36">
      <c r="A925" s="49" t="n"/>
      <c r="B925" s="50" t="n"/>
      <c r="C925" s="51">
        <f>IF($B925="","",IFERROR(INDEX(Lists!$B$4:$B$153,MATCH($B925,Lists!$A$4:$A$153,0)),"Other / Unsorted"))</f>
        <v/>
      </c>
      <c r="D925" s="51">
        <f>IF($B925="","",IFERROR(INDEX(Lists!$C$4:$C$153,MATCH($B925,Lists!$A$4:$A$153,0)),"Spending"))</f>
        <v/>
      </c>
      <c r="E925" s="50" t="n"/>
      <c r="F925" s="52" t="n"/>
      <c r="G925" s="50" t="n"/>
      <c r="H925" s="50" t="n"/>
      <c r="I925" s="50" t="n"/>
    </row>
    <row r="926" ht="15" customHeight="1" s="36">
      <c r="A926" s="49" t="n"/>
      <c r="B926" s="50" t="n"/>
      <c r="C926" s="51">
        <f>IF($B926="","",IFERROR(INDEX(Lists!$B$4:$B$153,MATCH($B926,Lists!$A$4:$A$153,0)),"Other / Unsorted"))</f>
        <v/>
      </c>
      <c r="D926" s="51">
        <f>IF($B926="","",IFERROR(INDEX(Lists!$C$4:$C$153,MATCH($B926,Lists!$A$4:$A$153,0)),"Spending"))</f>
        <v/>
      </c>
      <c r="E926" s="50" t="n"/>
      <c r="F926" s="52" t="n"/>
      <c r="G926" s="50" t="n"/>
      <c r="H926" s="50" t="n"/>
      <c r="I926" s="50" t="n"/>
    </row>
    <row r="927" ht="15" customHeight="1" s="36">
      <c r="A927" s="49" t="n"/>
      <c r="B927" s="50" t="n"/>
      <c r="C927" s="51">
        <f>IF($B927="","",IFERROR(INDEX(Lists!$B$4:$B$153,MATCH($B927,Lists!$A$4:$A$153,0)),"Other / Unsorted"))</f>
        <v/>
      </c>
      <c r="D927" s="51">
        <f>IF($B927="","",IFERROR(INDEX(Lists!$C$4:$C$153,MATCH($B927,Lists!$A$4:$A$153,0)),"Spending"))</f>
        <v/>
      </c>
      <c r="E927" s="50" t="n"/>
      <c r="F927" s="52" t="n"/>
      <c r="G927" s="50" t="n"/>
      <c r="H927" s="50" t="n"/>
      <c r="I927" s="50" t="n"/>
    </row>
    <row r="928" ht="15" customHeight="1" s="36">
      <c r="A928" s="49" t="n"/>
      <c r="B928" s="50" t="n"/>
      <c r="C928" s="51">
        <f>IF($B928="","",IFERROR(INDEX(Lists!$B$4:$B$153,MATCH($B928,Lists!$A$4:$A$153,0)),"Other / Unsorted"))</f>
        <v/>
      </c>
      <c r="D928" s="51">
        <f>IF($B928="","",IFERROR(INDEX(Lists!$C$4:$C$153,MATCH($B928,Lists!$A$4:$A$153,0)),"Spending"))</f>
        <v/>
      </c>
      <c r="E928" s="50" t="n"/>
      <c r="F928" s="52" t="n"/>
      <c r="G928" s="50" t="n"/>
      <c r="H928" s="50" t="n"/>
      <c r="I928" s="50" t="n"/>
    </row>
    <row r="929" ht="15" customHeight="1" s="36">
      <c r="A929" s="49" t="n"/>
      <c r="B929" s="50" t="n"/>
      <c r="C929" s="51">
        <f>IF($B929="","",IFERROR(INDEX(Lists!$B$4:$B$153,MATCH($B929,Lists!$A$4:$A$153,0)),"Other / Unsorted"))</f>
        <v/>
      </c>
      <c r="D929" s="51">
        <f>IF($B929="","",IFERROR(INDEX(Lists!$C$4:$C$153,MATCH($B929,Lists!$A$4:$A$153,0)),"Spending"))</f>
        <v/>
      </c>
      <c r="E929" s="50" t="n"/>
      <c r="F929" s="52" t="n"/>
      <c r="G929" s="50" t="n"/>
      <c r="H929" s="50" t="n"/>
      <c r="I929" s="50" t="n"/>
    </row>
    <row r="930" ht="15" customHeight="1" s="36">
      <c r="A930" s="49" t="n"/>
      <c r="B930" s="50" t="n"/>
      <c r="C930" s="51">
        <f>IF($B930="","",IFERROR(INDEX(Lists!$B$4:$B$153,MATCH($B930,Lists!$A$4:$A$153,0)),"Other / Unsorted"))</f>
        <v/>
      </c>
      <c r="D930" s="51">
        <f>IF($B930="","",IFERROR(INDEX(Lists!$C$4:$C$153,MATCH($B930,Lists!$A$4:$A$153,0)),"Spending"))</f>
        <v/>
      </c>
      <c r="E930" s="50" t="n"/>
      <c r="F930" s="52" t="n"/>
      <c r="G930" s="50" t="n"/>
      <c r="H930" s="50" t="n"/>
      <c r="I930" s="50" t="n"/>
    </row>
    <row r="931" ht="15" customHeight="1" s="36">
      <c r="A931" s="49" t="n"/>
      <c r="B931" s="50" t="n"/>
      <c r="C931" s="51">
        <f>IF($B931="","",IFERROR(INDEX(Lists!$B$4:$B$153,MATCH($B931,Lists!$A$4:$A$153,0)),"Other / Unsorted"))</f>
        <v/>
      </c>
      <c r="D931" s="51">
        <f>IF($B931="","",IFERROR(INDEX(Lists!$C$4:$C$153,MATCH($B931,Lists!$A$4:$A$153,0)),"Spending"))</f>
        <v/>
      </c>
      <c r="E931" s="50" t="n"/>
      <c r="F931" s="52" t="n"/>
      <c r="G931" s="50" t="n"/>
      <c r="H931" s="50" t="n"/>
      <c r="I931" s="50" t="n"/>
    </row>
    <row r="932" ht="15" customHeight="1" s="36">
      <c r="A932" s="49" t="n"/>
      <c r="B932" s="50" t="n"/>
      <c r="C932" s="51">
        <f>IF($B932="","",IFERROR(INDEX(Lists!$B$4:$B$153,MATCH($B932,Lists!$A$4:$A$153,0)),"Other / Unsorted"))</f>
        <v/>
      </c>
      <c r="D932" s="51">
        <f>IF($B932="","",IFERROR(INDEX(Lists!$C$4:$C$153,MATCH($B932,Lists!$A$4:$A$153,0)),"Spending"))</f>
        <v/>
      </c>
      <c r="E932" s="50" t="n"/>
      <c r="F932" s="52" t="n"/>
      <c r="G932" s="50" t="n"/>
      <c r="H932" s="50" t="n"/>
      <c r="I932" s="50" t="n"/>
    </row>
    <row r="933" ht="15" customHeight="1" s="36">
      <c r="A933" s="49" t="n"/>
      <c r="B933" s="50" t="n"/>
      <c r="C933" s="51">
        <f>IF($B933="","",IFERROR(INDEX(Lists!$B$4:$B$153,MATCH($B933,Lists!$A$4:$A$153,0)),"Other / Unsorted"))</f>
        <v/>
      </c>
      <c r="D933" s="51">
        <f>IF($B933="","",IFERROR(INDEX(Lists!$C$4:$C$153,MATCH($B933,Lists!$A$4:$A$153,0)),"Spending"))</f>
        <v/>
      </c>
      <c r="E933" s="50" t="n"/>
      <c r="F933" s="52" t="n"/>
      <c r="G933" s="50" t="n"/>
      <c r="H933" s="50" t="n"/>
      <c r="I933" s="50" t="n"/>
    </row>
    <row r="934" ht="15" customHeight="1" s="36">
      <c r="A934" s="49" t="n"/>
      <c r="B934" s="50" t="n"/>
      <c r="C934" s="51">
        <f>IF($B934="","",IFERROR(INDEX(Lists!$B$4:$B$153,MATCH($B934,Lists!$A$4:$A$153,0)),"Other / Unsorted"))</f>
        <v/>
      </c>
      <c r="D934" s="51">
        <f>IF($B934="","",IFERROR(INDEX(Lists!$C$4:$C$153,MATCH($B934,Lists!$A$4:$A$153,0)),"Spending"))</f>
        <v/>
      </c>
      <c r="E934" s="50" t="n"/>
      <c r="F934" s="52" t="n"/>
      <c r="G934" s="50" t="n"/>
      <c r="H934" s="50" t="n"/>
      <c r="I934" s="50" t="n"/>
    </row>
    <row r="935" ht="15" customHeight="1" s="36">
      <c r="A935" s="49" t="n"/>
      <c r="B935" s="50" t="n"/>
      <c r="C935" s="51">
        <f>IF($B935="","",IFERROR(INDEX(Lists!$B$4:$B$153,MATCH($B935,Lists!$A$4:$A$153,0)),"Other / Unsorted"))</f>
        <v/>
      </c>
      <c r="D935" s="51">
        <f>IF($B935="","",IFERROR(INDEX(Lists!$C$4:$C$153,MATCH($B935,Lists!$A$4:$A$153,0)),"Spending"))</f>
        <v/>
      </c>
      <c r="E935" s="50" t="n"/>
      <c r="F935" s="52" t="n"/>
      <c r="G935" s="50" t="n"/>
      <c r="H935" s="50" t="n"/>
      <c r="I935" s="50" t="n"/>
    </row>
    <row r="936" ht="15" customHeight="1" s="36">
      <c r="A936" s="49" t="n"/>
      <c r="B936" s="50" t="n"/>
      <c r="C936" s="51">
        <f>IF($B936="","",IFERROR(INDEX(Lists!$B$4:$B$153,MATCH($B936,Lists!$A$4:$A$153,0)),"Other / Unsorted"))</f>
        <v/>
      </c>
      <c r="D936" s="51">
        <f>IF($B936="","",IFERROR(INDEX(Lists!$C$4:$C$153,MATCH($B936,Lists!$A$4:$A$153,0)),"Spending"))</f>
        <v/>
      </c>
      <c r="E936" s="50" t="n"/>
      <c r="F936" s="52" t="n"/>
      <c r="G936" s="50" t="n"/>
      <c r="H936" s="50" t="n"/>
      <c r="I936" s="50" t="n"/>
    </row>
    <row r="937" ht="15" customHeight="1" s="36">
      <c r="A937" s="49" t="n"/>
      <c r="B937" s="50" t="n"/>
      <c r="C937" s="51">
        <f>IF($B937="","",IFERROR(INDEX(Lists!$B$4:$B$153,MATCH($B937,Lists!$A$4:$A$153,0)),"Other / Unsorted"))</f>
        <v/>
      </c>
      <c r="D937" s="51">
        <f>IF($B937="","",IFERROR(INDEX(Lists!$C$4:$C$153,MATCH($B937,Lists!$A$4:$A$153,0)),"Spending"))</f>
        <v/>
      </c>
      <c r="E937" s="50" t="n"/>
      <c r="F937" s="52" t="n"/>
      <c r="G937" s="50" t="n"/>
      <c r="H937" s="50" t="n"/>
      <c r="I937" s="50" t="n"/>
    </row>
    <row r="938" ht="15" customHeight="1" s="36">
      <c r="A938" s="49" t="n"/>
      <c r="B938" s="50" t="n"/>
      <c r="C938" s="51">
        <f>IF($B938="","",IFERROR(INDEX(Lists!$B$4:$B$153,MATCH($B938,Lists!$A$4:$A$153,0)),"Other / Unsorted"))</f>
        <v/>
      </c>
      <c r="D938" s="51">
        <f>IF($B938="","",IFERROR(INDEX(Lists!$C$4:$C$153,MATCH($B938,Lists!$A$4:$A$153,0)),"Spending"))</f>
        <v/>
      </c>
      <c r="E938" s="50" t="n"/>
      <c r="F938" s="52" t="n"/>
      <c r="G938" s="50" t="n"/>
      <c r="H938" s="50" t="n"/>
      <c r="I938" s="50" t="n"/>
    </row>
    <row r="939" ht="15" customHeight="1" s="36">
      <c r="A939" s="49" t="n"/>
      <c r="B939" s="50" t="n"/>
      <c r="C939" s="51">
        <f>IF($B939="","",IFERROR(INDEX(Lists!$B$4:$B$153,MATCH($B939,Lists!$A$4:$A$153,0)),"Other / Unsorted"))</f>
        <v/>
      </c>
      <c r="D939" s="51">
        <f>IF($B939="","",IFERROR(INDEX(Lists!$C$4:$C$153,MATCH($B939,Lists!$A$4:$A$153,0)),"Spending"))</f>
        <v/>
      </c>
      <c r="E939" s="50" t="n"/>
      <c r="F939" s="52" t="n"/>
      <c r="G939" s="50" t="n"/>
      <c r="H939" s="50" t="n"/>
      <c r="I939" s="50" t="n"/>
    </row>
    <row r="940" ht="15" customHeight="1" s="36">
      <c r="A940" s="49" t="n"/>
      <c r="B940" s="50" t="n"/>
      <c r="C940" s="51">
        <f>IF($B940="","",IFERROR(INDEX(Lists!$B$4:$B$153,MATCH($B940,Lists!$A$4:$A$153,0)),"Other / Unsorted"))</f>
        <v/>
      </c>
      <c r="D940" s="51">
        <f>IF($B940="","",IFERROR(INDEX(Lists!$C$4:$C$153,MATCH($B940,Lists!$A$4:$A$153,0)),"Spending"))</f>
        <v/>
      </c>
      <c r="E940" s="50" t="n"/>
      <c r="F940" s="52" t="n"/>
      <c r="G940" s="50" t="n"/>
      <c r="H940" s="50" t="n"/>
      <c r="I940" s="50" t="n"/>
    </row>
    <row r="941" ht="15" customHeight="1" s="36">
      <c r="A941" s="49" t="n"/>
      <c r="B941" s="50" t="n"/>
      <c r="C941" s="51">
        <f>IF($B941="","",IFERROR(INDEX(Lists!$B$4:$B$153,MATCH($B941,Lists!$A$4:$A$153,0)),"Other / Unsorted"))</f>
        <v/>
      </c>
      <c r="D941" s="51">
        <f>IF($B941="","",IFERROR(INDEX(Lists!$C$4:$C$153,MATCH($B941,Lists!$A$4:$A$153,0)),"Spending"))</f>
        <v/>
      </c>
      <c r="E941" s="50" t="n"/>
      <c r="F941" s="52" t="n"/>
      <c r="G941" s="50" t="n"/>
      <c r="H941" s="50" t="n"/>
      <c r="I941" s="50" t="n"/>
    </row>
    <row r="942" ht="15" customHeight="1" s="36">
      <c r="A942" s="49" t="n"/>
      <c r="B942" s="50" t="n"/>
      <c r="C942" s="51">
        <f>IF($B942="","",IFERROR(INDEX(Lists!$B$4:$B$153,MATCH($B942,Lists!$A$4:$A$153,0)),"Other / Unsorted"))</f>
        <v/>
      </c>
      <c r="D942" s="51">
        <f>IF($B942="","",IFERROR(INDEX(Lists!$C$4:$C$153,MATCH($B942,Lists!$A$4:$A$153,0)),"Spending"))</f>
        <v/>
      </c>
      <c r="E942" s="50" t="n"/>
      <c r="F942" s="52" t="n"/>
      <c r="G942" s="50" t="n"/>
      <c r="H942" s="50" t="n"/>
      <c r="I942" s="50" t="n"/>
    </row>
    <row r="943" ht="15" customHeight="1" s="36">
      <c r="A943" s="49" t="n"/>
      <c r="B943" s="50" t="n"/>
      <c r="C943" s="51">
        <f>IF($B943="","",IFERROR(INDEX(Lists!$B$4:$B$153,MATCH($B943,Lists!$A$4:$A$153,0)),"Other / Unsorted"))</f>
        <v/>
      </c>
      <c r="D943" s="51">
        <f>IF($B943="","",IFERROR(INDEX(Lists!$C$4:$C$153,MATCH($B943,Lists!$A$4:$A$153,0)),"Spending"))</f>
        <v/>
      </c>
      <c r="E943" s="50" t="n"/>
      <c r="F943" s="52" t="n"/>
      <c r="G943" s="50" t="n"/>
      <c r="H943" s="50" t="n"/>
      <c r="I943" s="50" t="n"/>
    </row>
    <row r="944" ht="15" customHeight="1" s="36">
      <c r="A944" s="49" t="n"/>
      <c r="B944" s="50" t="n"/>
      <c r="C944" s="51">
        <f>IF($B944="","",IFERROR(INDEX(Lists!$B$4:$B$153,MATCH($B944,Lists!$A$4:$A$153,0)),"Other / Unsorted"))</f>
        <v/>
      </c>
      <c r="D944" s="51">
        <f>IF($B944="","",IFERROR(INDEX(Lists!$C$4:$C$153,MATCH($B944,Lists!$A$4:$A$153,0)),"Spending"))</f>
        <v/>
      </c>
      <c r="E944" s="50" t="n"/>
      <c r="F944" s="52" t="n"/>
      <c r="G944" s="50" t="n"/>
      <c r="H944" s="50" t="n"/>
      <c r="I944" s="50" t="n"/>
    </row>
    <row r="945" ht="15" customHeight="1" s="36">
      <c r="A945" s="49" t="n"/>
      <c r="B945" s="50" t="n"/>
      <c r="C945" s="51">
        <f>IF($B945="","",IFERROR(INDEX(Lists!$B$4:$B$153,MATCH($B945,Lists!$A$4:$A$153,0)),"Other / Unsorted"))</f>
        <v/>
      </c>
      <c r="D945" s="51">
        <f>IF($B945="","",IFERROR(INDEX(Lists!$C$4:$C$153,MATCH($B945,Lists!$A$4:$A$153,0)),"Spending"))</f>
        <v/>
      </c>
      <c r="E945" s="50" t="n"/>
      <c r="F945" s="52" t="n"/>
      <c r="G945" s="50" t="n"/>
      <c r="H945" s="50" t="n"/>
      <c r="I945" s="50" t="n"/>
    </row>
    <row r="946" ht="15" customHeight="1" s="36">
      <c r="A946" s="49" t="n"/>
      <c r="B946" s="50" t="n"/>
      <c r="C946" s="51">
        <f>IF($B946="","",IFERROR(INDEX(Lists!$B$4:$B$153,MATCH($B946,Lists!$A$4:$A$153,0)),"Other / Unsorted"))</f>
        <v/>
      </c>
      <c r="D946" s="51">
        <f>IF($B946="","",IFERROR(INDEX(Lists!$C$4:$C$153,MATCH($B946,Lists!$A$4:$A$153,0)),"Spending"))</f>
        <v/>
      </c>
      <c r="E946" s="50" t="n"/>
      <c r="F946" s="52" t="n"/>
      <c r="G946" s="50" t="n"/>
      <c r="H946" s="50" t="n"/>
      <c r="I946" s="50" t="n"/>
    </row>
    <row r="947" ht="15" customHeight="1" s="36">
      <c r="A947" s="49" t="n"/>
      <c r="B947" s="50" t="n"/>
      <c r="C947" s="51">
        <f>IF($B947="","",IFERROR(INDEX(Lists!$B$4:$B$153,MATCH($B947,Lists!$A$4:$A$153,0)),"Other / Unsorted"))</f>
        <v/>
      </c>
      <c r="D947" s="51">
        <f>IF($B947="","",IFERROR(INDEX(Lists!$C$4:$C$153,MATCH($B947,Lists!$A$4:$A$153,0)),"Spending"))</f>
        <v/>
      </c>
      <c r="E947" s="50" t="n"/>
      <c r="F947" s="52" t="n"/>
      <c r="G947" s="50" t="n"/>
      <c r="H947" s="50" t="n"/>
      <c r="I947" s="50" t="n"/>
    </row>
    <row r="948" ht="15" customHeight="1" s="36">
      <c r="A948" s="49" t="n"/>
      <c r="B948" s="50" t="n"/>
      <c r="C948" s="51">
        <f>IF($B948="","",IFERROR(INDEX(Lists!$B$4:$B$153,MATCH($B948,Lists!$A$4:$A$153,0)),"Other / Unsorted"))</f>
        <v/>
      </c>
      <c r="D948" s="51">
        <f>IF($B948="","",IFERROR(INDEX(Lists!$C$4:$C$153,MATCH($B948,Lists!$A$4:$A$153,0)),"Spending"))</f>
        <v/>
      </c>
      <c r="E948" s="50" t="n"/>
      <c r="F948" s="52" t="n"/>
      <c r="G948" s="50" t="n"/>
      <c r="H948" s="50" t="n"/>
      <c r="I948" s="50" t="n"/>
    </row>
    <row r="949" ht="15" customHeight="1" s="36">
      <c r="A949" s="49" t="n"/>
      <c r="B949" s="50" t="n"/>
      <c r="C949" s="51">
        <f>IF($B949="","",IFERROR(INDEX(Lists!$B$4:$B$153,MATCH($B949,Lists!$A$4:$A$153,0)),"Other / Unsorted"))</f>
        <v/>
      </c>
      <c r="D949" s="51">
        <f>IF($B949="","",IFERROR(INDEX(Lists!$C$4:$C$153,MATCH($B949,Lists!$A$4:$A$153,0)),"Spending"))</f>
        <v/>
      </c>
      <c r="E949" s="50" t="n"/>
      <c r="F949" s="52" t="n"/>
      <c r="G949" s="50" t="n"/>
      <c r="H949" s="50" t="n"/>
      <c r="I949" s="50" t="n"/>
    </row>
    <row r="950" ht="15" customHeight="1" s="36">
      <c r="A950" s="49" t="n"/>
      <c r="B950" s="50" t="n"/>
      <c r="C950" s="51">
        <f>IF($B950="","",IFERROR(INDEX(Lists!$B$4:$B$153,MATCH($B950,Lists!$A$4:$A$153,0)),"Other / Unsorted"))</f>
        <v/>
      </c>
      <c r="D950" s="51">
        <f>IF($B950="","",IFERROR(INDEX(Lists!$C$4:$C$153,MATCH($B950,Lists!$A$4:$A$153,0)),"Spending"))</f>
        <v/>
      </c>
      <c r="E950" s="50" t="n"/>
      <c r="F950" s="52" t="n"/>
      <c r="G950" s="50" t="n"/>
      <c r="H950" s="50" t="n"/>
      <c r="I950" s="50" t="n"/>
    </row>
    <row r="951" ht="15" customHeight="1" s="36">
      <c r="A951" s="49" t="n"/>
      <c r="B951" s="50" t="n"/>
      <c r="C951" s="51">
        <f>IF($B951="","",IFERROR(INDEX(Lists!$B$4:$B$153,MATCH($B951,Lists!$A$4:$A$153,0)),"Other / Unsorted"))</f>
        <v/>
      </c>
      <c r="D951" s="51">
        <f>IF($B951="","",IFERROR(INDEX(Lists!$C$4:$C$153,MATCH($B951,Lists!$A$4:$A$153,0)),"Spending"))</f>
        <v/>
      </c>
      <c r="E951" s="50" t="n"/>
      <c r="F951" s="52" t="n"/>
      <c r="G951" s="50" t="n"/>
      <c r="H951" s="50" t="n"/>
      <c r="I951" s="50" t="n"/>
    </row>
    <row r="952" ht="15" customHeight="1" s="36">
      <c r="A952" s="49" t="n"/>
      <c r="B952" s="50" t="n"/>
      <c r="C952" s="51">
        <f>IF($B952="","",IFERROR(INDEX(Lists!$B$4:$B$153,MATCH($B952,Lists!$A$4:$A$153,0)),"Other / Unsorted"))</f>
        <v/>
      </c>
      <c r="D952" s="51">
        <f>IF($B952="","",IFERROR(INDEX(Lists!$C$4:$C$153,MATCH($B952,Lists!$A$4:$A$153,0)),"Spending"))</f>
        <v/>
      </c>
      <c r="E952" s="50" t="n"/>
      <c r="F952" s="52" t="n"/>
      <c r="G952" s="50" t="n"/>
      <c r="H952" s="50" t="n"/>
      <c r="I952" s="50" t="n"/>
    </row>
    <row r="953" ht="15" customHeight="1" s="36">
      <c r="A953" s="49" t="n"/>
      <c r="B953" s="50" t="n"/>
      <c r="C953" s="51">
        <f>IF($B953="","",IFERROR(INDEX(Lists!$B$4:$B$153,MATCH($B953,Lists!$A$4:$A$153,0)),"Other / Unsorted"))</f>
        <v/>
      </c>
      <c r="D953" s="51">
        <f>IF($B953="","",IFERROR(INDEX(Lists!$C$4:$C$153,MATCH($B953,Lists!$A$4:$A$153,0)),"Spending"))</f>
        <v/>
      </c>
      <c r="E953" s="50" t="n"/>
      <c r="F953" s="52" t="n"/>
      <c r="G953" s="50" t="n"/>
      <c r="H953" s="50" t="n"/>
      <c r="I953" s="50" t="n"/>
    </row>
    <row r="954" ht="15" customHeight="1" s="36">
      <c r="A954" s="49" t="n"/>
      <c r="B954" s="50" t="n"/>
      <c r="C954" s="51">
        <f>IF($B954="","",IFERROR(INDEX(Lists!$B$4:$B$153,MATCH($B954,Lists!$A$4:$A$153,0)),"Other / Unsorted"))</f>
        <v/>
      </c>
      <c r="D954" s="51">
        <f>IF($B954="","",IFERROR(INDEX(Lists!$C$4:$C$153,MATCH($B954,Lists!$A$4:$A$153,0)),"Spending"))</f>
        <v/>
      </c>
      <c r="E954" s="50" t="n"/>
      <c r="F954" s="52" t="n"/>
      <c r="G954" s="50" t="n"/>
      <c r="H954" s="50" t="n"/>
      <c r="I954" s="50" t="n"/>
    </row>
    <row r="955" ht="15" customHeight="1" s="36">
      <c r="A955" s="49" t="n"/>
      <c r="B955" s="50" t="n"/>
      <c r="C955" s="51">
        <f>IF($B955="","",IFERROR(INDEX(Lists!$B$4:$B$153,MATCH($B955,Lists!$A$4:$A$153,0)),"Other / Unsorted"))</f>
        <v/>
      </c>
      <c r="D955" s="51">
        <f>IF($B955="","",IFERROR(INDEX(Lists!$C$4:$C$153,MATCH($B955,Lists!$A$4:$A$153,0)),"Spending"))</f>
        <v/>
      </c>
      <c r="E955" s="50" t="n"/>
      <c r="F955" s="52" t="n"/>
      <c r="G955" s="50" t="n"/>
      <c r="H955" s="50" t="n"/>
      <c r="I955" s="50" t="n"/>
    </row>
    <row r="956" ht="15" customHeight="1" s="36">
      <c r="A956" s="49" t="n"/>
      <c r="B956" s="50" t="n"/>
      <c r="C956" s="51">
        <f>IF($B956="","",IFERROR(INDEX(Lists!$B$4:$B$153,MATCH($B956,Lists!$A$4:$A$153,0)),"Other / Unsorted"))</f>
        <v/>
      </c>
      <c r="D956" s="51">
        <f>IF($B956="","",IFERROR(INDEX(Lists!$C$4:$C$153,MATCH($B956,Lists!$A$4:$A$153,0)),"Spending"))</f>
        <v/>
      </c>
      <c r="E956" s="50" t="n"/>
      <c r="F956" s="52" t="n"/>
      <c r="G956" s="50" t="n"/>
      <c r="H956" s="50" t="n"/>
      <c r="I956" s="50" t="n"/>
    </row>
    <row r="957" ht="15" customHeight="1" s="36">
      <c r="A957" s="49" t="n"/>
      <c r="B957" s="50" t="n"/>
      <c r="C957" s="51">
        <f>IF($B957="","",IFERROR(INDEX(Lists!$B$4:$B$153,MATCH($B957,Lists!$A$4:$A$153,0)),"Other / Unsorted"))</f>
        <v/>
      </c>
      <c r="D957" s="51">
        <f>IF($B957="","",IFERROR(INDEX(Lists!$C$4:$C$153,MATCH($B957,Lists!$A$4:$A$153,0)),"Spending"))</f>
        <v/>
      </c>
      <c r="E957" s="50" t="n"/>
      <c r="F957" s="52" t="n"/>
      <c r="G957" s="50" t="n"/>
      <c r="H957" s="50" t="n"/>
      <c r="I957" s="50" t="n"/>
    </row>
    <row r="958" ht="15" customHeight="1" s="36">
      <c r="A958" s="49" t="n"/>
      <c r="B958" s="50" t="n"/>
      <c r="C958" s="51">
        <f>IF($B958="","",IFERROR(INDEX(Lists!$B$4:$B$153,MATCH($B958,Lists!$A$4:$A$153,0)),"Other / Unsorted"))</f>
        <v/>
      </c>
      <c r="D958" s="51">
        <f>IF($B958="","",IFERROR(INDEX(Lists!$C$4:$C$153,MATCH($B958,Lists!$A$4:$A$153,0)),"Spending"))</f>
        <v/>
      </c>
      <c r="E958" s="50" t="n"/>
      <c r="F958" s="52" t="n"/>
      <c r="G958" s="50" t="n"/>
      <c r="H958" s="50" t="n"/>
      <c r="I958" s="50" t="n"/>
    </row>
    <row r="959" ht="15" customHeight="1" s="36">
      <c r="A959" s="49" t="n"/>
      <c r="B959" s="50" t="n"/>
      <c r="C959" s="51">
        <f>IF($B959="","",IFERROR(INDEX(Lists!$B$4:$B$153,MATCH($B959,Lists!$A$4:$A$153,0)),"Other / Unsorted"))</f>
        <v/>
      </c>
      <c r="D959" s="51">
        <f>IF($B959="","",IFERROR(INDEX(Lists!$C$4:$C$153,MATCH($B959,Lists!$A$4:$A$153,0)),"Spending"))</f>
        <v/>
      </c>
      <c r="E959" s="50" t="n"/>
      <c r="F959" s="52" t="n"/>
      <c r="G959" s="50" t="n"/>
      <c r="H959" s="50" t="n"/>
      <c r="I959" s="50" t="n"/>
    </row>
    <row r="960" ht="15" customHeight="1" s="36">
      <c r="A960" s="49" t="n"/>
      <c r="B960" s="50" t="n"/>
      <c r="C960" s="51">
        <f>IF($B960="","",IFERROR(INDEX(Lists!$B$4:$B$153,MATCH($B960,Lists!$A$4:$A$153,0)),"Other / Unsorted"))</f>
        <v/>
      </c>
      <c r="D960" s="51">
        <f>IF($B960="","",IFERROR(INDEX(Lists!$C$4:$C$153,MATCH($B960,Lists!$A$4:$A$153,0)),"Spending"))</f>
        <v/>
      </c>
      <c r="E960" s="50" t="n"/>
      <c r="F960" s="52" t="n"/>
      <c r="G960" s="50" t="n"/>
      <c r="H960" s="50" t="n"/>
      <c r="I960" s="50" t="n"/>
    </row>
    <row r="961" ht="15" customHeight="1" s="36">
      <c r="A961" s="49" t="n"/>
      <c r="B961" s="50" t="n"/>
      <c r="C961" s="51">
        <f>IF($B961="","",IFERROR(INDEX(Lists!$B$4:$B$153,MATCH($B961,Lists!$A$4:$A$153,0)),"Other / Unsorted"))</f>
        <v/>
      </c>
      <c r="D961" s="51">
        <f>IF($B961="","",IFERROR(INDEX(Lists!$C$4:$C$153,MATCH($B961,Lists!$A$4:$A$153,0)),"Spending"))</f>
        <v/>
      </c>
      <c r="E961" s="50" t="n"/>
      <c r="F961" s="52" t="n"/>
      <c r="G961" s="50" t="n"/>
      <c r="H961" s="50" t="n"/>
      <c r="I961" s="50" t="n"/>
    </row>
    <row r="962" ht="15" customHeight="1" s="36">
      <c r="A962" s="49" t="n"/>
      <c r="B962" s="50" t="n"/>
      <c r="C962" s="51">
        <f>IF($B962="","",IFERROR(INDEX(Lists!$B$4:$B$153,MATCH($B962,Lists!$A$4:$A$153,0)),"Other / Unsorted"))</f>
        <v/>
      </c>
      <c r="D962" s="51">
        <f>IF($B962="","",IFERROR(INDEX(Lists!$C$4:$C$153,MATCH($B962,Lists!$A$4:$A$153,0)),"Spending"))</f>
        <v/>
      </c>
      <c r="E962" s="50" t="n"/>
      <c r="F962" s="52" t="n"/>
      <c r="G962" s="50" t="n"/>
      <c r="H962" s="50" t="n"/>
      <c r="I962" s="50" t="n"/>
    </row>
    <row r="963" ht="15" customHeight="1" s="36">
      <c r="A963" s="49" t="n"/>
      <c r="B963" s="50" t="n"/>
      <c r="C963" s="51">
        <f>IF($B963="","",IFERROR(INDEX(Lists!$B$4:$B$153,MATCH($B963,Lists!$A$4:$A$153,0)),"Other / Unsorted"))</f>
        <v/>
      </c>
      <c r="D963" s="51">
        <f>IF($B963="","",IFERROR(INDEX(Lists!$C$4:$C$153,MATCH($B963,Lists!$A$4:$A$153,0)),"Spending"))</f>
        <v/>
      </c>
      <c r="E963" s="50" t="n"/>
      <c r="F963" s="52" t="n"/>
      <c r="G963" s="50" t="n"/>
      <c r="H963" s="50" t="n"/>
      <c r="I963" s="50" t="n"/>
    </row>
    <row r="964" ht="15" customHeight="1" s="36">
      <c r="A964" s="49" t="n"/>
      <c r="B964" s="50" t="n"/>
      <c r="C964" s="51">
        <f>IF($B964="","",IFERROR(INDEX(Lists!$B$4:$B$153,MATCH($B964,Lists!$A$4:$A$153,0)),"Other / Unsorted"))</f>
        <v/>
      </c>
      <c r="D964" s="51">
        <f>IF($B964="","",IFERROR(INDEX(Lists!$C$4:$C$153,MATCH($B964,Lists!$A$4:$A$153,0)),"Spending"))</f>
        <v/>
      </c>
      <c r="E964" s="50" t="n"/>
      <c r="F964" s="52" t="n"/>
      <c r="G964" s="50" t="n"/>
      <c r="H964" s="50" t="n"/>
      <c r="I964" s="50" t="n"/>
    </row>
    <row r="965" ht="15" customHeight="1" s="36">
      <c r="A965" s="49" t="n"/>
      <c r="B965" s="50" t="n"/>
      <c r="C965" s="51">
        <f>IF($B965="","",IFERROR(INDEX(Lists!$B$4:$B$153,MATCH($B965,Lists!$A$4:$A$153,0)),"Other / Unsorted"))</f>
        <v/>
      </c>
      <c r="D965" s="51">
        <f>IF($B965="","",IFERROR(INDEX(Lists!$C$4:$C$153,MATCH($B965,Lists!$A$4:$A$153,0)),"Spending"))</f>
        <v/>
      </c>
      <c r="E965" s="50" t="n"/>
      <c r="F965" s="52" t="n"/>
      <c r="G965" s="50" t="n"/>
      <c r="H965" s="50" t="n"/>
      <c r="I965" s="50" t="n"/>
    </row>
    <row r="966" ht="15" customHeight="1" s="36">
      <c r="A966" s="49" t="n"/>
      <c r="B966" s="50" t="n"/>
      <c r="C966" s="51">
        <f>IF($B966="","",IFERROR(INDEX(Lists!$B$4:$B$153,MATCH($B966,Lists!$A$4:$A$153,0)),"Other / Unsorted"))</f>
        <v/>
      </c>
      <c r="D966" s="51">
        <f>IF($B966="","",IFERROR(INDEX(Lists!$C$4:$C$153,MATCH($B966,Lists!$A$4:$A$153,0)),"Spending"))</f>
        <v/>
      </c>
      <c r="E966" s="50" t="n"/>
      <c r="F966" s="52" t="n"/>
      <c r="G966" s="50" t="n"/>
      <c r="H966" s="50" t="n"/>
      <c r="I966" s="50" t="n"/>
    </row>
    <row r="967" ht="15" customHeight="1" s="36">
      <c r="A967" s="49" t="n"/>
      <c r="B967" s="50" t="n"/>
      <c r="C967" s="51">
        <f>IF($B967="","",IFERROR(INDEX(Lists!$B$4:$B$153,MATCH($B967,Lists!$A$4:$A$153,0)),"Other / Unsorted"))</f>
        <v/>
      </c>
      <c r="D967" s="51">
        <f>IF($B967="","",IFERROR(INDEX(Lists!$C$4:$C$153,MATCH($B967,Lists!$A$4:$A$153,0)),"Spending"))</f>
        <v/>
      </c>
      <c r="E967" s="50" t="n"/>
      <c r="F967" s="52" t="n"/>
      <c r="G967" s="50" t="n"/>
      <c r="H967" s="50" t="n"/>
      <c r="I967" s="50" t="n"/>
    </row>
    <row r="968" ht="15" customHeight="1" s="36">
      <c r="A968" s="49" t="n"/>
      <c r="B968" s="50" t="n"/>
      <c r="C968" s="51">
        <f>IF($B968="","",IFERROR(INDEX(Lists!$B$4:$B$153,MATCH($B968,Lists!$A$4:$A$153,0)),"Other / Unsorted"))</f>
        <v/>
      </c>
      <c r="D968" s="51">
        <f>IF($B968="","",IFERROR(INDEX(Lists!$C$4:$C$153,MATCH($B968,Lists!$A$4:$A$153,0)),"Spending"))</f>
        <v/>
      </c>
      <c r="E968" s="50" t="n"/>
      <c r="F968" s="52" t="n"/>
      <c r="G968" s="50" t="n"/>
      <c r="H968" s="50" t="n"/>
      <c r="I968" s="50" t="n"/>
    </row>
    <row r="969" ht="15" customHeight="1" s="36">
      <c r="A969" s="49" t="n"/>
      <c r="B969" s="50" t="n"/>
      <c r="C969" s="51">
        <f>IF($B969="","",IFERROR(INDEX(Lists!$B$4:$B$153,MATCH($B969,Lists!$A$4:$A$153,0)),"Other / Unsorted"))</f>
        <v/>
      </c>
      <c r="D969" s="51">
        <f>IF($B969="","",IFERROR(INDEX(Lists!$C$4:$C$153,MATCH($B969,Lists!$A$4:$A$153,0)),"Spending"))</f>
        <v/>
      </c>
      <c r="E969" s="50" t="n"/>
      <c r="F969" s="52" t="n"/>
      <c r="G969" s="50" t="n"/>
      <c r="H969" s="50" t="n"/>
      <c r="I969" s="50" t="n"/>
    </row>
    <row r="970" ht="15" customHeight="1" s="36">
      <c r="A970" s="49" t="n"/>
      <c r="B970" s="50" t="n"/>
      <c r="C970" s="51">
        <f>IF($B970="","",IFERROR(INDEX(Lists!$B$4:$B$153,MATCH($B970,Lists!$A$4:$A$153,0)),"Other / Unsorted"))</f>
        <v/>
      </c>
      <c r="D970" s="51">
        <f>IF($B970="","",IFERROR(INDEX(Lists!$C$4:$C$153,MATCH($B970,Lists!$A$4:$A$153,0)),"Spending"))</f>
        <v/>
      </c>
      <c r="E970" s="50" t="n"/>
      <c r="F970" s="52" t="n"/>
      <c r="G970" s="50" t="n"/>
      <c r="H970" s="50" t="n"/>
      <c r="I970" s="50" t="n"/>
    </row>
    <row r="971" ht="15" customHeight="1" s="36">
      <c r="A971" s="49" t="n"/>
      <c r="B971" s="50" t="n"/>
      <c r="C971" s="51">
        <f>IF($B971="","",IFERROR(INDEX(Lists!$B$4:$B$153,MATCH($B971,Lists!$A$4:$A$153,0)),"Other / Unsorted"))</f>
        <v/>
      </c>
      <c r="D971" s="51">
        <f>IF($B971="","",IFERROR(INDEX(Lists!$C$4:$C$153,MATCH($B971,Lists!$A$4:$A$153,0)),"Spending"))</f>
        <v/>
      </c>
      <c r="E971" s="50" t="n"/>
      <c r="F971" s="52" t="n"/>
      <c r="G971" s="50" t="n"/>
      <c r="H971" s="50" t="n"/>
      <c r="I971" s="50" t="n"/>
    </row>
    <row r="972" ht="15" customHeight="1" s="36">
      <c r="A972" s="49" t="n"/>
      <c r="B972" s="50" t="n"/>
      <c r="C972" s="51">
        <f>IF($B972="","",IFERROR(INDEX(Lists!$B$4:$B$153,MATCH($B972,Lists!$A$4:$A$153,0)),"Other / Unsorted"))</f>
        <v/>
      </c>
      <c r="D972" s="51">
        <f>IF($B972="","",IFERROR(INDEX(Lists!$C$4:$C$153,MATCH($B972,Lists!$A$4:$A$153,0)),"Spending"))</f>
        <v/>
      </c>
      <c r="E972" s="50" t="n"/>
      <c r="F972" s="52" t="n"/>
      <c r="G972" s="50" t="n"/>
      <c r="H972" s="50" t="n"/>
      <c r="I972" s="50" t="n"/>
    </row>
    <row r="973" ht="15" customHeight="1" s="36">
      <c r="A973" s="49" t="n"/>
      <c r="B973" s="50" t="n"/>
      <c r="C973" s="51">
        <f>IF($B973="","",IFERROR(INDEX(Lists!$B$4:$B$153,MATCH($B973,Lists!$A$4:$A$153,0)),"Other / Unsorted"))</f>
        <v/>
      </c>
      <c r="D973" s="51">
        <f>IF($B973="","",IFERROR(INDEX(Lists!$C$4:$C$153,MATCH($B973,Lists!$A$4:$A$153,0)),"Spending"))</f>
        <v/>
      </c>
      <c r="E973" s="50" t="n"/>
      <c r="F973" s="52" t="n"/>
      <c r="G973" s="50" t="n"/>
      <c r="H973" s="50" t="n"/>
      <c r="I973" s="50" t="n"/>
    </row>
    <row r="974" ht="15" customHeight="1" s="36">
      <c r="A974" s="49" t="n"/>
      <c r="B974" s="50" t="n"/>
      <c r="C974" s="51">
        <f>IF($B974="","",IFERROR(INDEX(Lists!$B$4:$B$153,MATCH($B974,Lists!$A$4:$A$153,0)),"Other / Unsorted"))</f>
        <v/>
      </c>
      <c r="D974" s="51">
        <f>IF($B974="","",IFERROR(INDEX(Lists!$C$4:$C$153,MATCH($B974,Lists!$A$4:$A$153,0)),"Spending"))</f>
        <v/>
      </c>
      <c r="E974" s="50" t="n"/>
      <c r="F974" s="52" t="n"/>
      <c r="G974" s="50" t="n"/>
      <c r="H974" s="50" t="n"/>
      <c r="I974" s="50" t="n"/>
    </row>
    <row r="975" ht="15" customHeight="1" s="36">
      <c r="A975" s="49" t="n"/>
      <c r="B975" s="50" t="n"/>
      <c r="C975" s="51">
        <f>IF($B975="","",IFERROR(INDEX(Lists!$B$4:$B$153,MATCH($B975,Lists!$A$4:$A$153,0)),"Other / Unsorted"))</f>
        <v/>
      </c>
      <c r="D975" s="51">
        <f>IF($B975="","",IFERROR(INDEX(Lists!$C$4:$C$153,MATCH($B975,Lists!$A$4:$A$153,0)),"Spending"))</f>
        <v/>
      </c>
      <c r="E975" s="50" t="n"/>
      <c r="F975" s="52" t="n"/>
      <c r="G975" s="50" t="n"/>
      <c r="H975" s="50" t="n"/>
      <c r="I975" s="50" t="n"/>
    </row>
    <row r="976" ht="15" customHeight="1" s="36">
      <c r="A976" s="49" t="n"/>
      <c r="B976" s="50" t="n"/>
      <c r="C976" s="51">
        <f>IF($B976="","",IFERROR(INDEX(Lists!$B$4:$B$153,MATCH($B976,Lists!$A$4:$A$153,0)),"Other / Unsorted"))</f>
        <v/>
      </c>
      <c r="D976" s="51">
        <f>IF($B976="","",IFERROR(INDEX(Lists!$C$4:$C$153,MATCH($B976,Lists!$A$4:$A$153,0)),"Spending"))</f>
        <v/>
      </c>
      <c r="E976" s="50" t="n"/>
      <c r="F976" s="52" t="n"/>
      <c r="G976" s="50" t="n"/>
      <c r="H976" s="50" t="n"/>
      <c r="I976" s="50" t="n"/>
    </row>
    <row r="977" ht="15" customHeight="1" s="36">
      <c r="A977" s="49" t="n"/>
      <c r="B977" s="50" t="n"/>
      <c r="C977" s="51">
        <f>IF($B977="","",IFERROR(INDEX(Lists!$B$4:$B$153,MATCH($B977,Lists!$A$4:$A$153,0)),"Other / Unsorted"))</f>
        <v/>
      </c>
      <c r="D977" s="51">
        <f>IF($B977="","",IFERROR(INDEX(Lists!$C$4:$C$153,MATCH($B977,Lists!$A$4:$A$153,0)),"Spending"))</f>
        <v/>
      </c>
      <c r="E977" s="50" t="n"/>
      <c r="F977" s="52" t="n"/>
      <c r="G977" s="50" t="n"/>
      <c r="H977" s="50" t="n"/>
      <c r="I977" s="50" t="n"/>
    </row>
    <row r="978" ht="15" customHeight="1" s="36">
      <c r="A978" s="49" t="n"/>
      <c r="B978" s="50" t="n"/>
      <c r="C978" s="51">
        <f>IF($B978="","",IFERROR(INDEX(Lists!$B$4:$B$153,MATCH($B978,Lists!$A$4:$A$153,0)),"Other / Unsorted"))</f>
        <v/>
      </c>
      <c r="D978" s="51">
        <f>IF($B978="","",IFERROR(INDEX(Lists!$C$4:$C$153,MATCH($B978,Lists!$A$4:$A$153,0)),"Spending"))</f>
        <v/>
      </c>
      <c r="E978" s="50" t="n"/>
      <c r="F978" s="52" t="n"/>
      <c r="G978" s="50" t="n"/>
      <c r="H978" s="50" t="n"/>
      <c r="I978" s="50" t="n"/>
    </row>
    <row r="979" ht="15" customHeight="1" s="36">
      <c r="A979" s="49" t="n"/>
      <c r="B979" s="50" t="n"/>
      <c r="C979" s="51">
        <f>IF($B979="","",IFERROR(INDEX(Lists!$B$4:$B$153,MATCH($B979,Lists!$A$4:$A$153,0)),"Other / Unsorted"))</f>
        <v/>
      </c>
      <c r="D979" s="51">
        <f>IF($B979="","",IFERROR(INDEX(Lists!$C$4:$C$153,MATCH($B979,Lists!$A$4:$A$153,0)),"Spending"))</f>
        <v/>
      </c>
      <c r="E979" s="50" t="n"/>
      <c r="F979" s="52" t="n"/>
      <c r="G979" s="50" t="n"/>
      <c r="H979" s="50" t="n"/>
      <c r="I979" s="50" t="n"/>
    </row>
    <row r="980" ht="15" customHeight="1" s="36">
      <c r="A980" s="49" t="n"/>
      <c r="B980" s="50" t="n"/>
      <c r="C980" s="51">
        <f>IF($B980="","",IFERROR(INDEX(Lists!$B$4:$B$153,MATCH($B980,Lists!$A$4:$A$153,0)),"Other / Unsorted"))</f>
        <v/>
      </c>
      <c r="D980" s="51">
        <f>IF($B980="","",IFERROR(INDEX(Lists!$C$4:$C$153,MATCH($B980,Lists!$A$4:$A$153,0)),"Spending"))</f>
        <v/>
      </c>
      <c r="E980" s="50" t="n"/>
      <c r="F980" s="52" t="n"/>
      <c r="G980" s="50" t="n"/>
      <c r="H980" s="50" t="n"/>
      <c r="I980" s="50" t="n"/>
    </row>
    <row r="981" ht="15" customHeight="1" s="36">
      <c r="A981" s="49" t="n"/>
      <c r="B981" s="50" t="n"/>
      <c r="C981" s="51">
        <f>IF($B981="","",IFERROR(INDEX(Lists!$B$4:$B$153,MATCH($B981,Lists!$A$4:$A$153,0)),"Other / Unsorted"))</f>
        <v/>
      </c>
      <c r="D981" s="51">
        <f>IF($B981="","",IFERROR(INDEX(Lists!$C$4:$C$153,MATCH($B981,Lists!$A$4:$A$153,0)),"Spending"))</f>
        <v/>
      </c>
      <c r="E981" s="50" t="n"/>
      <c r="F981" s="52" t="n"/>
      <c r="G981" s="50" t="n"/>
      <c r="H981" s="50" t="n"/>
      <c r="I981" s="50" t="n"/>
    </row>
    <row r="982" ht="15" customHeight="1" s="36">
      <c r="A982" s="49" t="n"/>
      <c r="B982" s="50" t="n"/>
      <c r="C982" s="51">
        <f>IF($B982="","",IFERROR(INDEX(Lists!$B$4:$B$153,MATCH($B982,Lists!$A$4:$A$153,0)),"Other / Unsorted"))</f>
        <v/>
      </c>
      <c r="D982" s="51">
        <f>IF($B982="","",IFERROR(INDEX(Lists!$C$4:$C$153,MATCH($B982,Lists!$A$4:$A$153,0)),"Spending"))</f>
        <v/>
      </c>
      <c r="E982" s="50" t="n"/>
      <c r="F982" s="52" t="n"/>
      <c r="G982" s="50" t="n"/>
      <c r="H982" s="50" t="n"/>
      <c r="I982" s="50" t="n"/>
    </row>
    <row r="983" ht="15" customHeight="1" s="36">
      <c r="A983" s="49" t="n"/>
      <c r="B983" s="50" t="n"/>
      <c r="C983" s="51">
        <f>IF($B983="","",IFERROR(INDEX(Lists!$B$4:$B$153,MATCH($B983,Lists!$A$4:$A$153,0)),"Other / Unsorted"))</f>
        <v/>
      </c>
      <c r="D983" s="51">
        <f>IF($B983="","",IFERROR(INDEX(Lists!$C$4:$C$153,MATCH($B983,Lists!$A$4:$A$153,0)),"Spending"))</f>
        <v/>
      </c>
      <c r="E983" s="50" t="n"/>
      <c r="F983" s="52" t="n"/>
      <c r="G983" s="50" t="n"/>
      <c r="H983" s="50" t="n"/>
      <c r="I983" s="50" t="n"/>
    </row>
    <row r="984" ht="15" customHeight="1" s="36">
      <c r="A984" s="49" t="n"/>
      <c r="B984" s="50" t="n"/>
      <c r="C984" s="51">
        <f>IF($B984="","",IFERROR(INDEX(Lists!$B$4:$B$153,MATCH($B984,Lists!$A$4:$A$153,0)),"Other / Unsorted"))</f>
        <v/>
      </c>
      <c r="D984" s="51">
        <f>IF($B984="","",IFERROR(INDEX(Lists!$C$4:$C$153,MATCH($B984,Lists!$A$4:$A$153,0)),"Spending"))</f>
        <v/>
      </c>
      <c r="E984" s="50" t="n"/>
      <c r="F984" s="52" t="n"/>
      <c r="G984" s="50" t="n"/>
      <c r="H984" s="50" t="n"/>
      <c r="I984" s="50" t="n"/>
    </row>
    <row r="985" ht="15" customHeight="1" s="36">
      <c r="A985" s="49" t="n"/>
      <c r="B985" s="50" t="n"/>
      <c r="C985" s="51">
        <f>IF($B985="","",IFERROR(INDEX(Lists!$B$4:$B$153,MATCH($B985,Lists!$A$4:$A$153,0)),"Other / Unsorted"))</f>
        <v/>
      </c>
      <c r="D985" s="51">
        <f>IF($B985="","",IFERROR(INDEX(Lists!$C$4:$C$153,MATCH($B985,Lists!$A$4:$A$153,0)),"Spending"))</f>
        <v/>
      </c>
      <c r="E985" s="50" t="n"/>
      <c r="F985" s="52" t="n"/>
      <c r="G985" s="50" t="n"/>
      <c r="H985" s="50" t="n"/>
      <c r="I985" s="50" t="n"/>
    </row>
    <row r="986" ht="15" customHeight="1" s="36">
      <c r="A986" s="49" t="n"/>
      <c r="B986" s="50" t="n"/>
      <c r="C986" s="51">
        <f>IF($B986="","",IFERROR(INDEX(Lists!$B$4:$B$153,MATCH($B986,Lists!$A$4:$A$153,0)),"Other / Unsorted"))</f>
        <v/>
      </c>
      <c r="D986" s="51">
        <f>IF($B986="","",IFERROR(INDEX(Lists!$C$4:$C$153,MATCH($B986,Lists!$A$4:$A$153,0)),"Spending"))</f>
        <v/>
      </c>
      <c r="E986" s="50" t="n"/>
      <c r="F986" s="52" t="n"/>
      <c r="G986" s="50" t="n"/>
      <c r="H986" s="50" t="n"/>
      <c r="I986" s="50" t="n"/>
    </row>
    <row r="987" ht="15" customHeight="1" s="36">
      <c r="A987" s="49" t="n"/>
      <c r="B987" s="50" t="n"/>
      <c r="C987" s="51">
        <f>IF($B987="","",IFERROR(INDEX(Lists!$B$4:$B$153,MATCH($B987,Lists!$A$4:$A$153,0)),"Other / Unsorted"))</f>
        <v/>
      </c>
      <c r="D987" s="51">
        <f>IF($B987="","",IFERROR(INDEX(Lists!$C$4:$C$153,MATCH($B987,Lists!$A$4:$A$153,0)),"Spending"))</f>
        <v/>
      </c>
      <c r="E987" s="50" t="n"/>
      <c r="F987" s="52" t="n"/>
      <c r="G987" s="50" t="n"/>
      <c r="H987" s="50" t="n"/>
      <c r="I987" s="50" t="n"/>
    </row>
    <row r="988" ht="15" customHeight="1" s="36">
      <c r="A988" s="49" t="n"/>
      <c r="B988" s="50" t="n"/>
      <c r="C988" s="51">
        <f>IF($B988="","",IFERROR(INDEX(Lists!$B$4:$B$153,MATCH($B988,Lists!$A$4:$A$153,0)),"Other / Unsorted"))</f>
        <v/>
      </c>
      <c r="D988" s="51">
        <f>IF($B988="","",IFERROR(INDEX(Lists!$C$4:$C$153,MATCH($B988,Lists!$A$4:$A$153,0)),"Spending"))</f>
        <v/>
      </c>
      <c r="E988" s="50" t="n"/>
      <c r="F988" s="52" t="n"/>
      <c r="G988" s="50" t="n"/>
      <c r="H988" s="50" t="n"/>
      <c r="I988" s="50" t="n"/>
    </row>
    <row r="989" ht="15" customHeight="1" s="36">
      <c r="A989" s="49" t="n"/>
      <c r="B989" s="50" t="n"/>
      <c r="C989" s="51">
        <f>IF($B989="","",IFERROR(INDEX(Lists!$B$4:$B$153,MATCH($B989,Lists!$A$4:$A$153,0)),"Other / Unsorted"))</f>
        <v/>
      </c>
      <c r="D989" s="51">
        <f>IF($B989="","",IFERROR(INDEX(Lists!$C$4:$C$153,MATCH($B989,Lists!$A$4:$A$153,0)),"Spending"))</f>
        <v/>
      </c>
      <c r="E989" s="50" t="n"/>
      <c r="F989" s="52" t="n"/>
      <c r="G989" s="50" t="n"/>
      <c r="H989" s="50" t="n"/>
      <c r="I989" s="50" t="n"/>
    </row>
    <row r="990" ht="15" customHeight="1" s="36">
      <c r="A990" s="49" t="n"/>
      <c r="B990" s="50" t="n"/>
      <c r="C990" s="51">
        <f>IF($B990="","",IFERROR(INDEX(Lists!$B$4:$B$153,MATCH($B990,Lists!$A$4:$A$153,0)),"Other / Unsorted"))</f>
        <v/>
      </c>
      <c r="D990" s="51">
        <f>IF($B990="","",IFERROR(INDEX(Lists!$C$4:$C$153,MATCH($B990,Lists!$A$4:$A$153,0)),"Spending"))</f>
        <v/>
      </c>
      <c r="E990" s="50" t="n"/>
      <c r="F990" s="52" t="n"/>
      <c r="G990" s="50" t="n"/>
      <c r="H990" s="50" t="n"/>
      <c r="I990" s="50" t="n"/>
    </row>
    <row r="991" ht="15" customHeight="1" s="36">
      <c r="A991" s="49" t="n"/>
      <c r="B991" s="50" t="n"/>
      <c r="C991" s="51">
        <f>IF($B991="","",IFERROR(INDEX(Lists!$B$4:$B$153,MATCH($B991,Lists!$A$4:$A$153,0)),"Other / Unsorted"))</f>
        <v/>
      </c>
      <c r="D991" s="51">
        <f>IF($B991="","",IFERROR(INDEX(Lists!$C$4:$C$153,MATCH($B991,Lists!$A$4:$A$153,0)),"Spending"))</f>
        <v/>
      </c>
      <c r="E991" s="50" t="n"/>
      <c r="F991" s="52" t="n"/>
      <c r="G991" s="50" t="n"/>
      <c r="H991" s="50" t="n"/>
      <c r="I991" s="50" t="n"/>
    </row>
    <row r="992" ht="15" customHeight="1" s="36">
      <c r="A992" s="49" t="n"/>
      <c r="B992" s="50" t="n"/>
      <c r="C992" s="51">
        <f>IF($B992="","",IFERROR(INDEX(Lists!$B$4:$B$153,MATCH($B992,Lists!$A$4:$A$153,0)),"Other / Unsorted"))</f>
        <v/>
      </c>
      <c r="D992" s="51">
        <f>IF($B992="","",IFERROR(INDEX(Lists!$C$4:$C$153,MATCH($B992,Lists!$A$4:$A$153,0)),"Spending"))</f>
        <v/>
      </c>
      <c r="E992" s="50" t="n"/>
      <c r="F992" s="52" t="n"/>
      <c r="G992" s="50" t="n"/>
      <c r="H992" s="50" t="n"/>
      <c r="I992" s="50" t="n"/>
    </row>
    <row r="993" ht="15" customHeight="1" s="36">
      <c r="A993" s="49" t="n"/>
      <c r="B993" s="50" t="n"/>
      <c r="C993" s="51">
        <f>IF($B993="","",IFERROR(INDEX(Lists!$B$4:$B$153,MATCH($B993,Lists!$A$4:$A$153,0)),"Other / Unsorted"))</f>
        <v/>
      </c>
      <c r="D993" s="51">
        <f>IF($B993="","",IFERROR(INDEX(Lists!$C$4:$C$153,MATCH($B993,Lists!$A$4:$A$153,0)),"Spending"))</f>
        <v/>
      </c>
      <c r="E993" s="50" t="n"/>
      <c r="F993" s="52" t="n"/>
      <c r="G993" s="50" t="n"/>
      <c r="H993" s="50" t="n"/>
      <c r="I993" s="50" t="n"/>
    </row>
    <row r="994" ht="15" customHeight="1" s="36">
      <c r="A994" s="49" t="n"/>
      <c r="B994" s="50" t="n"/>
      <c r="C994" s="51">
        <f>IF($B994="","",IFERROR(INDEX(Lists!$B$4:$B$153,MATCH($B994,Lists!$A$4:$A$153,0)),"Other / Unsorted"))</f>
        <v/>
      </c>
      <c r="D994" s="51">
        <f>IF($B994="","",IFERROR(INDEX(Lists!$C$4:$C$153,MATCH($B994,Lists!$A$4:$A$153,0)),"Spending"))</f>
        <v/>
      </c>
      <c r="E994" s="50" t="n"/>
      <c r="F994" s="52" t="n"/>
      <c r="G994" s="50" t="n"/>
      <c r="H994" s="50" t="n"/>
      <c r="I994" s="50" t="n"/>
    </row>
    <row r="995" ht="15" customHeight="1" s="36">
      <c r="A995" s="49" t="n"/>
      <c r="B995" s="50" t="n"/>
      <c r="C995" s="51">
        <f>IF($B995="","",IFERROR(INDEX(Lists!$B$4:$B$153,MATCH($B995,Lists!$A$4:$A$153,0)),"Other / Unsorted"))</f>
        <v/>
      </c>
      <c r="D995" s="51">
        <f>IF($B995="","",IFERROR(INDEX(Lists!$C$4:$C$153,MATCH($B995,Lists!$A$4:$A$153,0)),"Spending"))</f>
        <v/>
      </c>
      <c r="E995" s="50" t="n"/>
      <c r="F995" s="52" t="n"/>
      <c r="G995" s="50" t="n"/>
      <c r="H995" s="50" t="n"/>
      <c r="I995" s="50" t="n"/>
    </row>
    <row r="996" ht="15" customHeight="1" s="36">
      <c r="A996" s="49" t="n"/>
      <c r="B996" s="50" t="n"/>
      <c r="C996" s="51">
        <f>IF($B996="","",IFERROR(INDEX(Lists!$B$4:$B$153,MATCH($B996,Lists!$A$4:$A$153,0)),"Other / Unsorted"))</f>
        <v/>
      </c>
      <c r="D996" s="51">
        <f>IF($B996="","",IFERROR(INDEX(Lists!$C$4:$C$153,MATCH($B996,Lists!$A$4:$A$153,0)),"Spending"))</f>
        <v/>
      </c>
      <c r="E996" s="50" t="n"/>
      <c r="F996" s="52" t="n"/>
      <c r="G996" s="50" t="n"/>
      <c r="H996" s="50" t="n"/>
      <c r="I996" s="50" t="n"/>
    </row>
    <row r="997" ht="15" customHeight="1" s="36">
      <c r="A997" s="49" t="n"/>
      <c r="B997" s="50" t="n"/>
      <c r="C997" s="51">
        <f>IF($B997="","",IFERROR(INDEX(Lists!$B$4:$B$153,MATCH($B997,Lists!$A$4:$A$153,0)),"Other / Unsorted"))</f>
        <v/>
      </c>
      <c r="D997" s="51">
        <f>IF($B997="","",IFERROR(INDEX(Lists!$C$4:$C$153,MATCH($B997,Lists!$A$4:$A$153,0)),"Spending"))</f>
        <v/>
      </c>
      <c r="E997" s="50" t="n"/>
      <c r="F997" s="52" t="n"/>
      <c r="G997" s="50" t="n"/>
      <c r="H997" s="50" t="n"/>
      <c r="I997" s="50" t="n"/>
    </row>
    <row r="998" ht="15" customHeight="1" s="36">
      <c r="A998" s="49" t="n"/>
      <c r="B998" s="50" t="n"/>
      <c r="C998" s="51">
        <f>IF($B998="","",IFERROR(INDEX(Lists!$B$4:$B$153,MATCH($B998,Lists!$A$4:$A$153,0)),"Other / Unsorted"))</f>
        <v/>
      </c>
      <c r="D998" s="51">
        <f>IF($B998="","",IFERROR(INDEX(Lists!$C$4:$C$153,MATCH($B998,Lists!$A$4:$A$153,0)),"Spending"))</f>
        <v/>
      </c>
      <c r="E998" s="50" t="n"/>
      <c r="F998" s="52" t="n"/>
      <c r="G998" s="50" t="n"/>
      <c r="H998" s="50" t="n"/>
      <c r="I998" s="50" t="n"/>
    </row>
    <row r="999" ht="15" customHeight="1" s="36">
      <c r="A999" s="49" t="n"/>
      <c r="B999" s="50" t="n"/>
      <c r="C999" s="51">
        <f>IF($B999="","",IFERROR(INDEX(Lists!$B$4:$B$153,MATCH($B999,Lists!$A$4:$A$153,0)),"Other / Unsorted"))</f>
        <v/>
      </c>
      <c r="D999" s="51">
        <f>IF($B999="","",IFERROR(INDEX(Lists!$C$4:$C$153,MATCH($B999,Lists!$A$4:$A$153,0)),"Spending"))</f>
        <v/>
      </c>
      <c r="E999" s="50" t="n"/>
      <c r="F999" s="52" t="n"/>
      <c r="G999" s="50" t="n"/>
      <c r="H999" s="50" t="n"/>
      <c r="I999" s="50" t="n"/>
    </row>
    <row r="1000" ht="15" customHeight="1" s="36">
      <c r="A1000" s="49" t="n"/>
      <c r="B1000" s="50" t="n"/>
      <c r="C1000" s="51">
        <f>IF($B1000="","",IFERROR(INDEX(Lists!$B$4:$B$153,MATCH($B1000,Lists!$A$4:$A$153,0)),"Other / Unsorted"))</f>
        <v/>
      </c>
      <c r="D1000" s="51">
        <f>IF($B1000="","",IFERROR(INDEX(Lists!$C$4:$C$153,MATCH($B1000,Lists!$A$4:$A$153,0)),"Spending"))</f>
        <v/>
      </c>
      <c r="E1000" s="50" t="n"/>
      <c r="F1000" s="52" t="n"/>
      <c r="G1000" s="50" t="n"/>
      <c r="H1000" s="50" t="n"/>
      <c r="I1000" s="50" t="n"/>
    </row>
    <row r="1001" ht="15" customHeight="1" s="36">
      <c r="A1001" s="49" t="n"/>
      <c r="B1001" s="50" t="n"/>
      <c r="C1001" s="51">
        <f>IF($B1001="","",IFERROR(INDEX(Lists!$B$4:$B$153,MATCH($B1001,Lists!$A$4:$A$153,0)),"Other / Unsorted"))</f>
        <v/>
      </c>
      <c r="D1001" s="51">
        <f>IF($B1001="","",IFERROR(INDEX(Lists!$C$4:$C$153,MATCH($B1001,Lists!$A$4:$A$153,0)),"Spending"))</f>
        <v/>
      </c>
      <c r="E1001" s="50" t="n"/>
      <c r="F1001" s="52" t="n"/>
      <c r="G1001" s="50" t="n"/>
      <c r="H1001" s="50" t="n"/>
      <c r="I1001" s="50" t="n"/>
    </row>
    <row r="1002" ht="15" customHeight="1" s="36">
      <c r="A1002" s="49" t="n"/>
      <c r="B1002" s="50" t="n"/>
      <c r="C1002" s="51">
        <f>IF($B1002="","",IFERROR(INDEX(Lists!$B$4:$B$153,MATCH($B1002,Lists!$A$4:$A$153,0)),"Other / Unsorted"))</f>
        <v/>
      </c>
      <c r="D1002" s="51">
        <f>IF($B1002="","",IFERROR(INDEX(Lists!$C$4:$C$153,MATCH($B1002,Lists!$A$4:$A$153,0)),"Spending"))</f>
        <v/>
      </c>
      <c r="E1002" s="50" t="n"/>
      <c r="F1002" s="52" t="n"/>
      <c r="G1002" s="50" t="n"/>
      <c r="H1002" s="50" t="n"/>
      <c r="I1002" s="50" t="n"/>
    </row>
    <row r="1003" ht="15" customHeight="1" s="36">
      <c r="A1003" s="49" t="n"/>
      <c r="B1003" s="50" t="n"/>
      <c r="C1003" s="51">
        <f>IF($B1003="","",IFERROR(INDEX(Lists!$B$4:$B$153,MATCH($B1003,Lists!$A$4:$A$153,0)),"Other / Unsorted"))</f>
        <v/>
      </c>
      <c r="D1003" s="51">
        <f>IF($B1003="","",IFERROR(INDEX(Lists!$C$4:$C$153,MATCH($B1003,Lists!$A$4:$A$153,0)),"Spending"))</f>
        <v/>
      </c>
      <c r="E1003" s="50" t="n"/>
      <c r="F1003" s="52" t="n"/>
      <c r="G1003" s="50" t="n"/>
      <c r="H1003" s="50" t="n"/>
      <c r="I1003" s="50" t="n"/>
    </row>
    <row r="1004" ht="15" customHeight="1" s="36">
      <c r="A1004" s="49" t="n"/>
      <c r="B1004" s="50" t="n"/>
      <c r="C1004" s="51">
        <f>IF($B1004="","",IFERROR(INDEX(Lists!$B$4:$B$153,MATCH($B1004,Lists!$A$4:$A$153,0)),"Other / Unsorted"))</f>
        <v/>
      </c>
      <c r="D1004" s="51">
        <f>IF($B1004="","",IFERROR(INDEX(Lists!$C$4:$C$153,MATCH($B1004,Lists!$A$4:$A$153,0)),"Spending"))</f>
        <v/>
      </c>
      <c r="E1004" s="50" t="n"/>
      <c r="F1004" s="52" t="n"/>
      <c r="G1004" s="50" t="n"/>
      <c r="H1004" s="50" t="n"/>
      <c r="I1004" s="50" t="n"/>
    </row>
    <row r="1005" ht="15" customHeight="1" s="36">
      <c r="A1005" s="49" t="n"/>
      <c r="B1005" s="50" t="n"/>
      <c r="C1005" s="51">
        <f>IF($B1005="","",IFERROR(INDEX(Lists!$B$4:$B$153,MATCH($B1005,Lists!$A$4:$A$153,0)),"Other / Unsorted"))</f>
        <v/>
      </c>
      <c r="D1005" s="51">
        <f>IF($B1005="","",IFERROR(INDEX(Lists!$C$4:$C$153,MATCH($B1005,Lists!$A$4:$A$153,0)),"Spending"))</f>
        <v/>
      </c>
      <c r="E1005" s="50" t="n"/>
      <c r="F1005" s="52" t="n"/>
      <c r="G1005" s="50" t="n"/>
      <c r="H1005" s="50" t="n"/>
      <c r="I1005" s="50" t="n"/>
    </row>
    <row r="1006" ht="15" customHeight="1" s="36">
      <c r="A1006" s="49" t="n"/>
      <c r="B1006" s="50" t="n"/>
      <c r="C1006" s="51">
        <f>IF($B1006="","",IFERROR(INDEX(Lists!$B$4:$B$153,MATCH($B1006,Lists!$A$4:$A$153,0)),"Other / Unsorted"))</f>
        <v/>
      </c>
      <c r="D1006" s="51">
        <f>IF($B1006="","",IFERROR(INDEX(Lists!$C$4:$C$153,MATCH($B1006,Lists!$A$4:$A$153,0)),"Spending"))</f>
        <v/>
      </c>
      <c r="E1006" s="50" t="n"/>
      <c r="F1006" s="52" t="n"/>
      <c r="G1006" s="50" t="n"/>
      <c r="H1006" s="50" t="n"/>
      <c r="I1006" s="50" t="n"/>
    </row>
    <row r="1007" ht="15" customHeight="1" s="36">
      <c r="A1007" s="49" t="n"/>
      <c r="B1007" s="50" t="n"/>
      <c r="C1007" s="51">
        <f>IF($B1007="","",IFERROR(INDEX(Lists!$B$4:$B$153,MATCH($B1007,Lists!$A$4:$A$153,0)),"Other / Unsorted"))</f>
        <v/>
      </c>
      <c r="D1007" s="51">
        <f>IF($B1007="","",IFERROR(INDEX(Lists!$C$4:$C$153,MATCH($B1007,Lists!$A$4:$A$153,0)),"Spending"))</f>
        <v/>
      </c>
      <c r="E1007" s="50" t="n"/>
      <c r="F1007" s="52" t="n"/>
      <c r="G1007" s="50" t="n"/>
      <c r="H1007" s="50" t="n"/>
      <c r="I1007" s="50" t="n"/>
    </row>
    <row r="1008" ht="15" customHeight="1" s="36">
      <c r="A1008" s="49" t="n"/>
      <c r="B1008" s="50" t="n"/>
      <c r="C1008" s="51">
        <f>IF($B1008="","",IFERROR(INDEX(Lists!$B$4:$B$153,MATCH($B1008,Lists!$A$4:$A$153,0)),"Other / Unsorted"))</f>
        <v/>
      </c>
      <c r="D1008" s="51">
        <f>IF($B1008="","",IFERROR(INDEX(Lists!$C$4:$C$153,MATCH($B1008,Lists!$A$4:$A$153,0)),"Spending"))</f>
        <v/>
      </c>
      <c r="E1008" s="50" t="n"/>
      <c r="F1008" s="52" t="n"/>
      <c r="G1008" s="50" t="n"/>
      <c r="H1008" s="50" t="n"/>
      <c r="I1008" s="50" t="n"/>
    </row>
    <row r="1009" ht="15" customHeight="1" s="36">
      <c r="A1009" s="49" t="n"/>
      <c r="B1009" s="50" t="n"/>
      <c r="C1009" s="51">
        <f>IF($B1009="","",IFERROR(INDEX(Lists!$B$4:$B$153,MATCH($B1009,Lists!$A$4:$A$153,0)),"Other / Unsorted"))</f>
        <v/>
      </c>
      <c r="D1009" s="51">
        <f>IF($B1009="","",IFERROR(INDEX(Lists!$C$4:$C$153,MATCH($B1009,Lists!$A$4:$A$153,0)),"Spending"))</f>
        <v/>
      </c>
      <c r="E1009" s="50" t="n"/>
      <c r="F1009" s="52" t="n"/>
      <c r="G1009" s="50" t="n"/>
      <c r="H1009" s="50" t="n"/>
      <c r="I1009" s="50" t="n"/>
    </row>
    <row r="1010" ht="15" customHeight="1" s="36">
      <c r="A1010" s="49" t="n"/>
      <c r="B1010" s="50" t="n"/>
      <c r="C1010" s="51">
        <f>IF($B1010="","",IFERROR(INDEX(Lists!$B$4:$B$153,MATCH($B1010,Lists!$A$4:$A$153,0)),"Other / Unsorted"))</f>
        <v/>
      </c>
      <c r="D1010" s="51">
        <f>IF($B1010="","",IFERROR(INDEX(Lists!$C$4:$C$153,MATCH($B1010,Lists!$A$4:$A$153,0)),"Spending"))</f>
        <v/>
      </c>
      <c r="E1010" s="50" t="n"/>
      <c r="F1010" s="52" t="n"/>
      <c r="G1010" s="50" t="n"/>
      <c r="H1010" s="50" t="n"/>
      <c r="I1010" s="50" t="n"/>
    </row>
    <row r="1011" ht="15" customHeight="1" s="36">
      <c r="A1011" s="49" t="n"/>
      <c r="B1011" s="50" t="n"/>
      <c r="C1011" s="51">
        <f>IF($B1011="","",IFERROR(INDEX(Lists!$B$4:$B$153,MATCH($B1011,Lists!$A$4:$A$153,0)),"Other / Unsorted"))</f>
        <v/>
      </c>
      <c r="D1011" s="51">
        <f>IF($B1011="","",IFERROR(INDEX(Lists!$C$4:$C$153,MATCH($B1011,Lists!$A$4:$A$153,0)),"Spending"))</f>
        <v/>
      </c>
      <c r="E1011" s="50" t="n"/>
      <c r="F1011" s="52" t="n"/>
      <c r="G1011" s="50" t="n"/>
      <c r="H1011" s="50" t="n"/>
      <c r="I1011" s="50" t="n"/>
    </row>
    <row r="1012" ht="15" customHeight="1" s="36">
      <c r="A1012" s="49" t="n"/>
      <c r="B1012" s="50" t="n"/>
      <c r="C1012" s="51">
        <f>IF($B1012="","",IFERROR(INDEX(Lists!$B$4:$B$153,MATCH($B1012,Lists!$A$4:$A$153,0)),"Other / Unsorted"))</f>
        <v/>
      </c>
      <c r="D1012" s="51">
        <f>IF($B1012="","",IFERROR(INDEX(Lists!$C$4:$C$153,MATCH($B1012,Lists!$A$4:$A$153,0)),"Spending"))</f>
        <v/>
      </c>
      <c r="E1012" s="50" t="n"/>
      <c r="F1012" s="52" t="n"/>
      <c r="G1012" s="50" t="n"/>
      <c r="H1012" s="50" t="n"/>
      <c r="I1012" s="50" t="n"/>
    </row>
    <row r="1013" ht="15" customHeight="1" s="36">
      <c r="A1013" s="49" t="n"/>
      <c r="B1013" s="50" t="n"/>
      <c r="C1013" s="51">
        <f>IF($B1013="","",IFERROR(INDEX(Lists!$B$4:$B$153,MATCH($B1013,Lists!$A$4:$A$153,0)),"Other / Unsorted"))</f>
        <v/>
      </c>
      <c r="D1013" s="51">
        <f>IF($B1013="","",IFERROR(INDEX(Lists!$C$4:$C$153,MATCH($B1013,Lists!$A$4:$A$153,0)),"Spending"))</f>
        <v/>
      </c>
      <c r="E1013" s="50" t="n"/>
      <c r="F1013" s="52" t="n"/>
      <c r="G1013" s="50" t="n"/>
      <c r="H1013" s="50" t="n"/>
      <c r="I1013" s="50" t="n"/>
    </row>
    <row r="1014" ht="15" customHeight="1" s="36">
      <c r="A1014" s="49" t="n"/>
      <c r="B1014" s="50" t="n"/>
      <c r="C1014" s="51">
        <f>IF($B1014="","",IFERROR(INDEX(Lists!$B$4:$B$153,MATCH($B1014,Lists!$A$4:$A$153,0)),"Other / Unsorted"))</f>
        <v/>
      </c>
      <c r="D1014" s="51">
        <f>IF($B1014="","",IFERROR(INDEX(Lists!$C$4:$C$153,MATCH($B1014,Lists!$A$4:$A$153,0)),"Spending"))</f>
        <v/>
      </c>
      <c r="E1014" s="50" t="n"/>
      <c r="F1014" s="52" t="n"/>
      <c r="G1014" s="50" t="n"/>
      <c r="H1014" s="50" t="n"/>
      <c r="I1014" s="50" t="n"/>
    </row>
    <row r="1015" ht="15" customHeight="1" s="36">
      <c r="A1015" s="49" t="n"/>
      <c r="B1015" s="50" t="n"/>
      <c r="C1015" s="51">
        <f>IF($B1015="","",IFERROR(INDEX(Lists!$B$4:$B$153,MATCH($B1015,Lists!$A$4:$A$153,0)),"Other / Unsorted"))</f>
        <v/>
      </c>
      <c r="D1015" s="51">
        <f>IF($B1015="","",IFERROR(INDEX(Lists!$C$4:$C$153,MATCH($B1015,Lists!$A$4:$A$153,0)),"Spending"))</f>
        <v/>
      </c>
      <c r="E1015" s="50" t="n"/>
      <c r="F1015" s="52" t="n"/>
      <c r="G1015" s="50" t="n"/>
      <c r="H1015" s="50" t="n"/>
      <c r="I1015" s="50" t="n"/>
    </row>
    <row r="1016" ht="15" customHeight="1" s="36">
      <c r="A1016" s="49" t="n"/>
      <c r="B1016" s="50" t="n"/>
      <c r="C1016" s="51">
        <f>IF($B1016="","",IFERROR(INDEX(Lists!$B$4:$B$153,MATCH($B1016,Lists!$A$4:$A$153,0)),"Other / Unsorted"))</f>
        <v/>
      </c>
      <c r="D1016" s="51">
        <f>IF($B1016="","",IFERROR(INDEX(Lists!$C$4:$C$153,MATCH($B1016,Lists!$A$4:$A$153,0)),"Spending"))</f>
        <v/>
      </c>
      <c r="E1016" s="50" t="n"/>
      <c r="F1016" s="52" t="n"/>
      <c r="G1016" s="50" t="n"/>
      <c r="H1016" s="50" t="n"/>
      <c r="I1016" s="50" t="n"/>
    </row>
    <row r="1017" ht="15" customHeight="1" s="36">
      <c r="A1017" s="49" t="n"/>
      <c r="B1017" s="50" t="n"/>
      <c r="C1017" s="51">
        <f>IF($B1017="","",IFERROR(INDEX(Lists!$B$4:$B$153,MATCH($B1017,Lists!$A$4:$A$153,0)),"Other / Unsorted"))</f>
        <v/>
      </c>
      <c r="D1017" s="51">
        <f>IF($B1017="","",IFERROR(INDEX(Lists!$C$4:$C$153,MATCH($B1017,Lists!$A$4:$A$153,0)),"Spending"))</f>
        <v/>
      </c>
      <c r="E1017" s="50" t="n"/>
      <c r="F1017" s="52" t="n"/>
      <c r="G1017" s="50" t="n"/>
      <c r="H1017" s="50" t="n"/>
      <c r="I1017" s="50" t="n"/>
    </row>
    <row r="1018" ht="15" customHeight="1" s="36">
      <c r="A1018" s="49" t="n"/>
      <c r="B1018" s="50" t="n"/>
      <c r="C1018" s="51">
        <f>IF($B1018="","",IFERROR(INDEX(Lists!$B$4:$B$153,MATCH($B1018,Lists!$A$4:$A$153,0)),"Other / Unsorted"))</f>
        <v/>
      </c>
      <c r="D1018" s="51">
        <f>IF($B1018="","",IFERROR(INDEX(Lists!$C$4:$C$153,MATCH($B1018,Lists!$A$4:$A$153,0)),"Spending"))</f>
        <v/>
      </c>
      <c r="E1018" s="50" t="n"/>
      <c r="F1018" s="52" t="n"/>
      <c r="G1018" s="50" t="n"/>
      <c r="H1018" s="50" t="n"/>
      <c r="I1018" s="50" t="n"/>
    </row>
    <row r="1019" ht="15" customHeight="1" s="36">
      <c r="A1019" s="49" t="n"/>
      <c r="B1019" s="50" t="n"/>
      <c r="C1019" s="51">
        <f>IF($B1019="","",IFERROR(INDEX(Lists!$B$4:$B$153,MATCH($B1019,Lists!$A$4:$A$153,0)),"Other / Unsorted"))</f>
        <v/>
      </c>
      <c r="D1019" s="51">
        <f>IF($B1019="","",IFERROR(INDEX(Lists!$C$4:$C$153,MATCH($B1019,Lists!$A$4:$A$153,0)),"Spending"))</f>
        <v/>
      </c>
      <c r="E1019" s="50" t="n"/>
      <c r="F1019" s="52" t="n"/>
      <c r="G1019" s="50" t="n"/>
      <c r="H1019" s="50" t="n"/>
      <c r="I1019" s="50" t="n"/>
    </row>
    <row r="1020" ht="15" customHeight="1" s="36">
      <c r="A1020" s="49" t="n"/>
      <c r="B1020" s="50" t="n"/>
      <c r="C1020" s="51">
        <f>IF($B1020="","",IFERROR(INDEX(Lists!$B$4:$B$153,MATCH($B1020,Lists!$A$4:$A$153,0)),"Other / Unsorted"))</f>
        <v/>
      </c>
      <c r="D1020" s="51">
        <f>IF($B1020="","",IFERROR(INDEX(Lists!$C$4:$C$153,MATCH($B1020,Lists!$A$4:$A$153,0)),"Spending"))</f>
        <v/>
      </c>
      <c r="E1020" s="50" t="n"/>
      <c r="F1020" s="52" t="n"/>
      <c r="G1020" s="50" t="n"/>
      <c r="H1020" s="50" t="n"/>
      <c r="I1020" s="50" t="n"/>
    </row>
    <row r="1021" ht="15" customHeight="1" s="36">
      <c r="A1021" s="49" t="n"/>
      <c r="B1021" s="50" t="n"/>
      <c r="C1021" s="51">
        <f>IF($B1021="","",IFERROR(INDEX(Lists!$B$4:$B$153,MATCH($B1021,Lists!$A$4:$A$153,0)),"Other / Unsorted"))</f>
        <v/>
      </c>
      <c r="D1021" s="51">
        <f>IF($B1021="","",IFERROR(INDEX(Lists!$C$4:$C$153,MATCH($B1021,Lists!$A$4:$A$153,0)),"Spending"))</f>
        <v/>
      </c>
      <c r="E1021" s="50" t="n"/>
      <c r="F1021" s="52" t="n"/>
      <c r="G1021" s="50" t="n"/>
      <c r="H1021" s="50" t="n"/>
      <c r="I1021" s="50" t="n"/>
    </row>
    <row r="1022" ht="15" customHeight="1" s="36">
      <c r="A1022" s="49" t="n"/>
      <c r="B1022" s="50" t="n"/>
      <c r="C1022" s="51">
        <f>IF($B1022="","",IFERROR(INDEX(Lists!$B$4:$B$153,MATCH($B1022,Lists!$A$4:$A$153,0)),"Other / Unsorted"))</f>
        <v/>
      </c>
      <c r="D1022" s="51">
        <f>IF($B1022="","",IFERROR(INDEX(Lists!$C$4:$C$153,MATCH($B1022,Lists!$A$4:$A$153,0)),"Spending"))</f>
        <v/>
      </c>
      <c r="E1022" s="50" t="n"/>
      <c r="F1022" s="52" t="n"/>
      <c r="G1022" s="50" t="n"/>
      <c r="H1022" s="50" t="n"/>
      <c r="I1022" s="50" t="n"/>
    </row>
    <row r="1023" ht="15" customHeight="1" s="36">
      <c r="A1023" s="49" t="n"/>
      <c r="B1023" s="50" t="n"/>
      <c r="C1023" s="51">
        <f>IF($B1023="","",IFERROR(INDEX(Lists!$B$4:$B$153,MATCH($B1023,Lists!$A$4:$A$153,0)),"Other / Unsorted"))</f>
        <v/>
      </c>
      <c r="D1023" s="51">
        <f>IF($B1023="","",IFERROR(INDEX(Lists!$C$4:$C$153,MATCH($B1023,Lists!$A$4:$A$153,0)),"Spending"))</f>
        <v/>
      </c>
      <c r="E1023" s="50" t="n"/>
      <c r="F1023" s="52" t="n"/>
      <c r="G1023" s="50" t="n"/>
      <c r="H1023" s="50" t="n"/>
      <c r="I1023" s="50" t="n"/>
    </row>
    <row r="1024" ht="15" customHeight="1" s="36">
      <c r="A1024" s="49" t="n"/>
      <c r="B1024" s="50" t="n"/>
      <c r="C1024" s="51">
        <f>IF($B1024="","",IFERROR(INDEX(Lists!$B$4:$B$153,MATCH($B1024,Lists!$A$4:$A$153,0)),"Other / Unsorted"))</f>
        <v/>
      </c>
      <c r="D1024" s="51">
        <f>IF($B1024="","",IFERROR(INDEX(Lists!$C$4:$C$153,MATCH($B1024,Lists!$A$4:$A$153,0)),"Spending"))</f>
        <v/>
      </c>
      <c r="E1024" s="50" t="n"/>
      <c r="F1024" s="52" t="n"/>
      <c r="G1024" s="50" t="n"/>
      <c r="H1024" s="50" t="n"/>
      <c r="I1024" s="50" t="n"/>
    </row>
    <row r="1025" ht="15" customHeight="1" s="36">
      <c r="A1025" s="49" t="n"/>
      <c r="B1025" s="50" t="n"/>
      <c r="C1025" s="51">
        <f>IF($B1025="","",IFERROR(INDEX(Lists!$B$4:$B$153,MATCH($B1025,Lists!$A$4:$A$153,0)),"Other / Unsorted"))</f>
        <v/>
      </c>
      <c r="D1025" s="51">
        <f>IF($B1025="","",IFERROR(INDEX(Lists!$C$4:$C$153,MATCH($B1025,Lists!$A$4:$A$153,0)),"Spending"))</f>
        <v/>
      </c>
      <c r="E1025" s="50" t="n"/>
      <c r="F1025" s="52" t="n"/>
      <c r="G1025" s="50" t="n"/>
      <c r="H1025" s="50" t="n"/>
      <c r="I1025" s="50" t="n"/>
    </row>
    <row r="1026" ht="15" customHeight="1" s="36">
      <c r="A1026" s="49" t="n"/>
      <c r="B1026" s="50" t="n"/>
      <c r="C1026" s="51">
        <f>IF($B1026="","",IFERROR(INDEX(Lists!$B$4:$B$153,MATCH($B1026,Lists!$A$4:$A$153,0)),"Other / Unsorted"))</f>
        <v/>
      </c>
      <c r="D1026" s="51">
        <f>IF($B1026="","",IFERROR(INDEX(Lists!$C$4:$C$153,MATCH($B1026,Lists!$A$4:$A$153,0)),"Spending"))</f>
        <v/>
      </c>
      <c r="E1026" s="50" t="n"/>
      <c r="F1026" s="52" t="n"/>
      <c r="G1026" s="50" t="n"/>
      <c r="H1026" s="50" t="n"/>
      <c r="I1026" s="50" t="n"/>
    </row>
    <row r="1027" ht="15" customHeight="1" s="36">
      <c r="A1027" s="49" t="n"/>
      <c r="B1027" s="50" t="n"/>
      <c r="C1027" s="51">
        <f>IF($B1027="","",IFERROR(INDEX(Lists!$B$4:$B$153,MATCH($B1027,Lists!$A$4:$A$153,0)),"Other / Unsorted"))</f>
        <v/>
      </c>
      <c r="D1027" s="51">
        <f>IF($B1027="","",IFERROR(INDEX(Lists!$C$4:$C$153,MATCH($B1027,Lists!$A$4:$A$153,0)),"Spending"))</f>
        <v/>
      </c>
      <c r="E1027" s="50" t="n"/>
      <c r="F1027" s="52" t="n"/>
      <c r="G1027" s="50" t="n"/>
      <c r="H1027" s="50" t="n"/>
      <c r="I1027" s="50" t="n"/>
    </row>
    <row r="1028" ht="15" customHeight="1" s="36">
      <c r="A1028" s="49" t="n"/>
      <c r="B1028" s="50" t="n"/>
      <c r="C1028" s="51">
        <f>IF($B1028="","",IFERROR(INDEX(Lists!$B$4:$B$153,MATCH($B1028,Lists!$A$4:$A$153,0)),"Other / Unsorted"))</f>
        <v/>
      </c>
      <c r="D1028" s="51">
        <f>IF($B1028="","",IFERROR(INDEX(Lists!$C$4:$C$153,MATCH($B1028,Lists!$A$4:$A$153,0)),"Spending"))</f>
        <v/>
      </c>
      <c r="E1028" s="50" t="n"/>
      <c r="F1028" s="52" t="n"/>
      <c r="G1028" s="50" t="n"/>
      <c r="H1028" s="50" t="n"/>
      <c r="I1028" s="50" t="n"/>
    </row>
    <row r="1029" ht="15" customHeight="1" s="36">
      <c r="A1029" s="49" t="n"/>
      <c r="B1029" s="50" t="n"/>
      <c r="C1029" s="51">
        <f>IF($B1029="","",IFERROR(INDEX(Lists!$B$4:$B$153,MATCH($B1029,Lists!$A$4:$A$153,0)),"Other / Unsorted"))</f>
        <v/>
      </c>
      <c r="D1029" s="51">
        <f>IF($B1029="","",IFERROR(INDEX(Lists!$C$4:$C$153,MATCH($B1029,Lists!$A$4:$A$153,0)),"Spending"))</f>
        <v/>
      </c>
      <c r="E1029" s="50" t="n"/>
      <c r="F1029" s="52" t="n"/>
      <c r="G1029" s="50" t="n"/>
      <c r="H1029" s="50" t="n"/>
      <c r="I1029" s="50" t="n"/>
    </row>
    <row r="1030" ht="15" customHeight="1" s="36">
      <c r="A1030" s="49" t="n"/>
      <c r="B1030" s="50" t="n"/>
      <c r="C1030" s="51">
        <f>IF($B1030="","",IFERROR(INDEX(Lists!$B$4:$B$153,MATCH($B1030,Lists!$A$4:$A$153,0)),"Other / Unsorted"))</f>
        <v/>
      </c>
      <c r="D1030" s="51">
        <f>IF($B1030="","",IFERROR(INDEX(Lists!$C$4:$C$153,MATCH($B1030,Lists!$A$4:$A$153,0)),"Spending"))</f>
        <v/>
      </c>
      <c r="E1030" s="50" t="n"/>
      <c r="F1030" s="52" t="n"/>
      <c r="G1030" s="50" t="n"/>
      <c r="H1030" s="50" t="n"/>
      <c r="I1030" s="50" t="n"/>
    </row>
    <row r="1031" ht="15" customHeight="1" s="36">
      <c r="A1031" s="49" t="n"/>
      <c r="B1031" s="50" t="n"/>
      <c r="C1031" s="51">
        <f>IF($B1031="","",IFERROR(INDEX(Lists!$B$4:$B$153,MATCH($B1031,Lists!$A$4:$A$153,0)),"Other / Unsorted"))</f>
        <v/>
      </c>
      <c r="D1031" s="51">
        <f>IF($B1031="","",IFERROR(INDEX(Lists!$C$4:$C$153,MATCH($B1031,Lists!$A$4:$A$153,0)),"Spending"))</f>
        <v/>
      </c>
      <c r="E1031" s="50" t="n"/>
      <c r="F1031" s="52" t="n"/>
      <c r="G1031" s="50" t="n"/>
      <c r="H1031" s="50" t="n"/>
      <c r="I1031" s="50" t="n"/>
    </row>
    <row r="1032" ht="15" customHeight="1" s="36">
      <c r="A1032" s="49" t="n"/>
      <c r="B1032" s="50" t="n"/>
      <c r="C1032" s="51">
        <f>IF($B1032="","",IFERROR(INDEX(Lists!$B$4:$B$153,MATCH($B1032,Lists!$A$4:$A$153,0)),"Other / Unsorted"))</f>
        <v/>
      </c>
      <c r="D1032" s="51">
        <f>IF($B1032="","",IFERROR(INDEX(Lists!$C$4:$C$153,MATCH($B1032,Lists!$A$4:$A$153,0)),"Spending"))</f>
        <v/>
      </c>
      <c r="E1032" s="50" t="n"/>
      <c r="F1032" s="52" t="n"/>
      <c r="G1032" s="50" t="n"/>
      <c r="H1032" s="50" t="n"/>
      <c r="I1032" s="50" t="n"/>
    </row>
    <row r="1033" ht="15" customHeight="1" s="36">
      <c r="A1033" s="49" t="n"/>
      <c r="B1033" s="50" t="n"/>
      <c r="C1033" s="51">
        <f>IF($B1033="","",IFERROR(INDEX(Lists!$B$4:$B$153,MATCH($B1033,Lists!$A$4:$A$153,0)),"Other / Unsorted"))</f>
        <v/>
      </c>
      <c r="D1033" s="51">
        <f>IF($B1033="","",IFERROR(INDEX(Lists!$C$4:$C$153,MATCH($B1033,Lists!$A$4:$A$153,0)),"Spending"))</f>
        <v/>
      </c>
      <c r="E1033" s="50" t="n"/>
      <c r="F1033" s="52" t="n"/>
      <c r="G1033" s="50" t="n"/>
      <c r="H1033" s="50" t="n"/>
      <c r="I1033" s="50" t="n"/>
    </row>
    <row r="1034" ht="15" customHeight="1" s="36">
      <c r="A1034" s="49" t="n"/>
      <c r="B1034" s="50" t="n"/>
      <c r="C1034" s="51">
        <f>IF($B1034="","",IFERROR(INDEX(Lists!$B$4:$B$153,MATCH($B1034,Lists!$A$4:$A$153,0)),"Other / Unsorted"))</f>
        <v/>
      </c>
      <c r="D1034" s="51">
        <f>IF($B1034="","",IFERROR(INDEX(Lists!$C$4:$C$153,MATCH($B1034,Lists!$A$4:$A$153,0)),"Spending"))</f>
        <v/>
      </c>
      <c r="E1034" s="50" t="n"/>
      <c r="F1034" s="52" t="n"/>
      <c r="G1034" s="50" t="n"/>
      <c r="H1034" s="50" t="n"/>
      <c r="I1034" s="50" t="n"/>
    </row>
    <row r="1035" ht="15" customHeight="1" s="36">
      <c r="A1035" s="49" t="n"/>
      <c r="B1035" s="50" t="n"/>
      <c r="C1035" s="51">
        <f>IF($B1035="","",IFERROR(INDEX(Lists!$B$4:$B$153,MATCH($B1035,Lists!$A$4:$A$153,0)),"Other / Unsorted"))</f>
        <v/>
      </c>
      <c r="D1035" s="51">
        <f>IF($B1035="","",IFERROR(INDEX(Lists!$C$4:$C$153,MATCH($B1035,Lists!$A$4:$A$153,0)),"Spending"))</f>
        <v/>
      </c>
      <c r="E1035" s="50" t="n"/>
      <c r="F1035" s="52" t="n"/>
      <c r="G1035" s="50" t="n"/>
      <c r="H1035" s="50" t="n"/>
      <c r="I1035" s="50" t="n"/>
    </row>
    <row r="1036" ht="15" customHeight="1" s="36">
      <c r="A1036" s="49" t="n"/>
      <c r="B1036" s="50" t="n"/>
      <c r="C1036" s="51">
        <f>IF($B1036="","",IFERROR(INDEX(Lists!$B$4:$B$153,MATCH($B1036,Lists!$A$4:$A$153,0)),"Other / Unsorted"))</f>
        <v/>
      </c>
      <c r="D1036" s="51">
        <f>IF($B1036="","",IFERROR(INDEX(Lists!$C$4:$C$153,MATCH($B1036,Lists!$A$4:$A$153,0)),"Spending"))</f>
        <v/>
      </c>
      <c r="E1036" s="50" t="n"/>
      <c r="F1036" s="52" t="n"/>
      <c r="G1036" s="50" t="n"/>
      <c r="H1036" s="50" t="n"/>
      <c r="I1036" s="50" t="n"/>
    </row>
    <row r="1037" ht="15" customHeight="1" s="36">
      <c r="A1037" s="49" t="n"/>
      <c r="B1037" s="50" t="n"/>
      <c r="C1037" s="51">
        <f>IF($B1037="","",IFERROR(INDEX(Lists!$B$4:$B$153,MATCH($B1037,Lists!$A$4:$A$153,0)),"Other / Unsorted"))</f>
        <v/>
      </c>
      <c r="D1037" s="51">
        <f>IF($B1037="","",IFERROR(INDEX(Lists!$C$4:$C$153,MATCH($B1037,Lists!$A$4:$A$153,0)),"Spending"))</f>
        <v/>
      </c>
      <c r="E1037" s="50" t="n"/>
      <c r="F1037" s="52" t="n"/>
      <c r="G1037" s="50" t="n"/>
      <c r="H1037" s="50" t="n"/>
      <c r="I1037" s="50" t="n"/>
    </row>
    <row r="1038" ht="15" customHeight="1" s="36">
      <c r="A1038" s="49" t="n"/>
      <c r="B1038" s="50" t="n"/>
      <c r="C1038" s="51">
        <f>IF($B1038="","",IFERROR(INDEX(Lists!$B$4:$B$153,MATCH($B1038,Lists!$A$4:$A$153,0)),"Other / Unsorted"))</f>
        <v/>
      </c>
      <c r="D1038" s="51">
        <f>IF($B1038="","",IFERROR(INDEX(Lists!$C$4:$C$153,MATCH($B1038,Lists!$A$4:$A$153,0)),"Spending"))</f>
        <v/>
      </c>
      <c r="E1038" s="50" t="n"/>
      <c r="F1038" s="52" t="n"/>
      <c r="G1038" s="50" t="n"/>
      <c r="H1038" s="50" t="n"/>
      <c r="I1038" s="50" t="n"/>
    </row>
    <row r="1039" ht="15" customHeight="1" s="36">
      <c r="A1039" s="49" t="n"/>
      <c r="B1039" s="50" t="n"/>
      <c r="C1039" s="51">
        <f>IF($B1039="","",IFERROR(INDEX(Lists!$B$4:$B$153,MATCH($B1039,Lists!$A$4:$A$153,0)),"Other / Unsorted"))</f>
        <v/>
      </c>
      <c r="D1039" s="51">
        <f>IF($B1039="","",IFERROR(INDEX(Lists!$C$4:$C$153,MATCH($B1039,Lists!$A$4:$A$153,0)),"Spending"))</f>
        <v/>
      </c>
      <c r="E1039" s="50" t="n"/>
      <c r="F1039" s="52" t="n"/>
      <c r="G1039" s="50" t="n"/>
      <c r="H1039" s="50" t="n"/>
      <c r="I1039" s="50" t="n"/>
    </row>
    <row r="1040" ht="15" customHeight="1" s="36">
      <c r="A1040" s="49" t="n"/>
      <c r="B1040" s="50" t="n"/>
      <c r="C1040" s="51">
        <f>IF($B1040="","",IFERROR(INDEX(Lists!$B$4:$B$153,MATCH($B1040,Lists!$A$4:$A$153,0)),"Other / Unsorted"))</f>
        <v/>
      </c>
      <c r="D1040" s="51">
        <f>IF($B1040="","",IFERROR(INDEX(Lists!$C$4:$C$153,MATCH($B1040,Lists!$A$4:$A$153,0)),"Spending"))</f>
        <v/>
      </c>
      <c r="E1040" s="50" t="n"/>
      <c r="F1040" s="52" t="n"/>
      <c r="G1040" s="50" t="n"/>
      <c r="H1040" s="50" t="n"/>
      <c r="I1040" s="50" t="n"/>
    </row>
    <row r="1041" ht="15" customHeight="1" s="36">
      <c r="A1041" s="49" t="n"/>
      <c r="B1041" s="50" t="n"/>
      <c r="C1041" s="51">
        <f>IF($B1041="","",IFERROR(INDEX(Lists!$B$4:$B$153,MATCH($B1041,Lists!$A$4:$A$153,0)),"Other / Unsorted"))</f>
        <v/>
      </c>
      <c r="D1041" s="51">
        <f>IF($B1041="","",IFERROR(INDEX(Lists!$C$4:$C$153,MATCH($B1041,Lists!$A$4:$A$153,0)),"Spending"))</f>
        <v/>
      </c>
      <c r="E1041" s="50" t="n"/>
      <c r="F1041" s="52" t="n"/>
      <c r="G1041" s="50" t="n"/>
      <c r="H1041" s="50" t="n"/>
      <c r="I1041" s="50" t="n"/>
    </row>
    <row r="1042" ht="15" customHeight="1" s="36">
      <c r="A1042" s="49" t="n"/>
      <c r="B1042" s="50" t="n"/>
      <c r="C1042" s="51">
        <f>IF($B1042="","",IFERROR(INDEX(Lists!$B$4:$B$153,MATCH($B1042,Lists!$A$4:$A$153,0)),"Other / Unsorted"))</f>
        <v/>
      </c>
      <c r="D1042" s="51">
        <f>IF($B1042="","",IFERROR(INDEX(Lists!$C$4:$C$153,MATCH($B1042,Lists!$A$4:$A$153,0)),"Spending"))</f>
        <v/>
      </c>
      <c r="E1042" s="50" t="n"/>
      <c r="F1042" s="52" t="n"/>
      <c r="G1042" s="50" t="n"/>
      <c r="H1042" s="50" t="n"/>
      <c r="I1042" s="50" t="n"/>
    </row>
    <row r="1043" ht="15" customHeight="1" s="36">
      <c r="A1043" s="49" t="n"/>
      <c r="B1043" s="50" t="n"/>
      <c r="C1043" s="51">
        <f>IF($B1043="","",IFERROR(INDEX(Lists!$B$4:$B$153,MATCH($B1043,Lists!$A$4:$A$153,0)),"Other / Unsorted"))</f>
        <v/>
      </c>
      <c r="D1043" s="51">
        <f>IF($B1043="","",IFERROR(INDEX(Lists!$C$4:$C$153,MATCH($B1043,Lists!$A$4:$A$153,0)),"Spending"))</f>
        <v/>
      </c>
      <c r="E1043" s="50" t="n"/>
      <c r="F1043" s="52" t="n"/>
      <c r="G1043" s="50" t="n"/>
      <c r="H1043" s="50" t="n"/>
      <c r="I1043" s="50" t="n"/>
    </row>
    <row r="1044" ht="15" customHeight="1" s="36">
      <c r="A1044" s="49" t="n"/>
      <c r="B1044" s="50" t="n"/>
      <c r="C1044" s="51">
        <f>IF($B1044="","",IFERROR(INDEX(Lists!$B$4:$B$153,MATCH($B1044,Lists!$A$4:$A$153,0)),"Other / Unsorted"))</f>
        <v/>
      </c>
      <c r="D1044" s="51">
        <f>IF($B1044="","",IFERROR(INDEX(Lists!$C$4:$C$153,MATCH($B1044,Lists!$A$4:$A$153,0)),"Spending"))</f>
        <v/>
      </c>
      <c r="E1044" s="50" t="n"/>
      <c r="F1044" s="52" t="n"/>
      <c r="G1044" s="50" t="n"/>
      <c r="H1044" s="50" t="n"/>
      <c r="I1044" s="50" t="n"/>
    </row>
    <row r="1045" ht="15" customHeight="1" s="36">
      <c r="A1045" s="49" t="n"/>
      <c r="B1045" s="50" t="n"/>
      <c r="C1045" s="51">
        <f>IF($B1045="","",IFERROR(INDEX(Lists!$B$4:$B$153,MATCH($B1045,Lists!$A$4:$A$153,0)),"Other / Unsorted"))</f>
        <v/>
      </c>
      <c r="D1045" s="51">
        <f>IF($B1045="","",IFERROR(INDEX(Lists!$C$4:$C$153,MATCH($B1045,Lists!$A$4:$A$153,0)),"Spending"))</f>
        <v/>
      </c>
      <c r="E1045" s="50" t="n"/>
      <c r="F1045" s="52" t="n"/>
      <c r="G1045" s="50" t="n"/>
      <c r="H1045" s="50" t="n"/>
      <c r="I1045" s="50" t="n"/>
    </row>
    <row r="1046" ht="15" customHeight="1" s="36">
      <c r="A1046" s="49" t="n"/>
      <c r="B1046" s="50" t="n"/>
      <c r="C1046" s="51">
        <f>IF($B1046="","",IFERROR(INDEX(Lists!$B$4:$B$153,MATCH($B1046,Lists!$A$4:$A$153,0)),"Other / Unsorted"))</f>
        <v/>
      </c>
      <c r="D1046" s="51">
        <f>IF($B1046="","",IFERROR(INDEX(Lists!$C$4:$C$153,MATCH($B1046,Lists!$A$4:$A$153,0)),"Spending"))</f>
        <v/>
      </c>
      <c r="E1046" s="50" t="n"/>
      <c r="F1046" s="52" t="n"/>
      <c r="G1046" s="50" t="n"/>
      <c r="H1046" s="50" t="n"/>
      <c r="I1046" s="50" t="n"/>
    </row>
    <row r="1047" ht="15" customHeight="1" s="36">
      <c r="A1047" s="49" t="n"/>
      <c r="B1047" s="50" t="n"/>
      <c r="C1047" s="51">
        <f>IF($B1047="","",IFERROR(INDEX(Lists!$B$4:$B$153,MATCH($B1047,Lists!$A$4:$A$153,0)),"Other / Unsorted"))</f>
        <v/>
      </c>
      <c r="D1047" s="51">
        <f>IF($B1047="","",IFERROR(INDEX(Lists!$C$4:$C$153,MATCH($B1047,Lists!$A$4:$A$153,0)),"Spending"))</f>
        <v/>
      </c>
      <c r="E1047" s="50" t="n"/>
      <c r="F1047" s="52" t="n"/>
      <c r="G1047" s="50" t="n"/>
      <c r="H1047" s="50" t="n"/>
      <c r="I1047" s="50" t="n"/>
    </row>
    <row r="1048" ht="15" customHeight="1" s="36">
      <c r="A1048" s="49" t="n"/>
      <c r="B1048" s="50" t="n"/>
      <c r="C1048" s="51">
        <f>IF($B1048="","",IFERROR(INDEX(Lists!$B$4:$B$153,MATCH($B1048,Lists!$A$4:$A$153,0)),"Other / Unsorted"))</f>
        <v/>
      </c>
      <c r="D1048" s="51">
        <f>IF($B1048="","",IFERROR(INDEX(Lists!$C$4:$C$153,MATCH($B1048,Lists!$A$4:$A$153,0)),"Spending"))</f>
        <v/>
      </c>
      <c r="E1048" s="50" t="n"/>
      <c r="F1048" s="52" t="n"/>
      <c r="G1048" s="50" t="n"/>
      <c r="H1048" s="50" t="n"/>
      <c r="I1048" s="50" t="n"/>
    </row>
    <row r="1049" ht="15" customHeight="1" s="36">
      <c r="A1049" s="49" t="n"/>
      <c r="B1049" s="50" t="n"/>
      <c r="C1049" s="51">
        <f>IF($B1049="","",IFERROR(INDEX(Lists!$B$4:$B$153,MATCH($B1049,Lists!$A$4:$A$153,0)),"Other / Unsorted"))</f>
        <v/>
      </c>
      <c r="D1049" s="51">
        <f>IF($B1049="","",IFERROR(INDEX(Lists!$C$4:$C$153,MATCH($B1049,Lists!$A$4:$A$153,0)),"Spending"))</f>
        <v/>
      </c>
      <c r="E1049" s="50" t="n"/>
      <c r="F1049" s="52" t="n"/>
      <c r="G1049" s="50" t="n"/>
      <c r="H1049" s="50" t="n"/>
      <c r="I1049" s="50" t="n"/>
    </row>
    <row r="1050" ht="15" customHeight="1" s="36">
      <c r="A1050" s="49" t="n"/>
      <c r="B1050" s="50" t="n"/>
      <c r="C1050" s="51">
        <f>IF($B1050="","",IFERROR(INDEX(Lists!$B$4:$B$153,MATCH($B1050,Lists!$A$4:$A$153,0)),"Other / Unsorted"))</f>
        <v/>
      </c>
      <c r="D1050" s="51">
        <f>IF($B1050="","",IFERROR(INDEX(Lists!$C$4:$C$153,MATCH($B1050,Lists!$A$4:$A$153,0)),"Spending"))</f>
        <v/>
      </c>
      <c r="E1050" s="50" t="n"/>
      <c r="F1050" s="52" t="n"/>
      <c r="G1050" s="50" t="n"/>
      <c r="H1050" s="50" t="n"/>
      <c r="I1050" s="50" t="n"/>
    </row>
    <row r="1051" ht="15" customHeight="1" s="36">
      <c r="A1051" s="49" t="n"/>
      <c r="B1051" s="50" t="n"/>
      <c r="C1051" s="51">
        <f>IF($B1051="","",IFERROR(INDEX(Lists!$B$4:$B$153,MATCH($B1051,Lists!$A$4:$A$153,0)),"Other / Unsorted"))</f>
        <v/>
      </c>
      <c r="D1051" s="51">
        <f>IF($B1051="","",IFERROR(INDEX(Lists!$C$4:$C$153,MATCH($B1051,Lists!$A$4:$A$153,0)),"Spending"))</f>
        <v/>
      </c>
      <c r="E1051" s="50" t="n"/>
      <c r="F1051" s="52" t="n"/>
      <c r="G1051" s="50" t="n"/>
      <c r="H1051" s="50" t="n"/>
      <c r="I1051" s="50" t="n"/>
    </row>
    <row r="1052" ht="15" customHeight="1" s="36">
      <c r="A1052" s="49" t="n"/>
      <c r="B1052" s="50" t="n"/>
      <c r="C1052" s="51">
        <f>IF($B1052="","",IFERROR(INDEX(Lists!$B$4:$B$153,MATCH($B1052,Lists!$A$4:$A$153,0)),"Other / Unsorted"))</f>
        <v/>
      </c>
      <c r="D1052" s="51">
        <f>IF($B1052="","",IFERROR(INDEX(Lists!$C$4:$C$153,MATCH($B1052,Lists!$A$4:$A$153,0)),"Spending"))</f>
        <v/>
      </c>
      <c r="E1052" s="50" t="n"/>
      <c r="F1052" s="52" t="n"/>
      <c r="G1052" s="50" t="n"/>
      <c r="H1052" s="50" t="n"/>
      <c r="I1052" s="50" t="n"/>
    </row>
    <row r="1053" ht="15" customHeight="1" s="36">
      <c r="A1053" s="49" t="n"/>
      <c r="B1053" s="50" t="n"/>
      <c r="C1053" s="51">
        <f>IF($B1053="","",IFERROR(INDEX(Lists!$B$4:$B$153,MATCH($B1053,Lists!$A$4:$A$153,0)),"Other / Unsorted"))</f>
        <v/>
      </c>
      <c r="D1053" s="51">
        <f>IF($B1053="","",IFERROR(INDEX(Lists!$C$4:$C$153,MATCH($B1053,Lists!$A$4:$A$153,0)),"Spending"))</f>
        <v/>
      </c>
      <c r="E1053" s="50" t="n"/>
      <c r="F1053" s="52" t="n"/>
      <c r="G1053" s="50" t="n"/>
      <c r="H1053" s="50" t="n"/>
      <c r="I1053" s="50" t="n"/>
    </row>
    <row r="1054" ht="15" customHeight="1" s="36">
      <c r="A1054" s="49" t="n"/>
      <c r="B1054" s="50" t="n"/>
      <c r="C1054" s="51">
        <f>IF($B1054="","",IFERROR(INDEX(Lists!$B$4:$B$153,MATCH($B1054,Lists!$A$4:$A$153,0)),"Other / Unsorted"))</f>
        <v/>
      </c>
      <c r="D1054" s="51">
        <f>IF($B1054="","",IFERROR(INDEX(Lists!$C$4:$C$153,MATCH($B1054,Lists!$A$4:$A$153,0)),"Spending"))</f>
        <v/>
      </c>
      <c r="E1054" s="50" t="n"/>
      <c r="F1054" s="52" t="n"/>
      <c r="G1054" s="50" t="n"/>
      <c r="H1054" s="50" t="n"/>
      <c r="I1054" s="50" t="n"/>
    </row>
    <row r="1055" ht="15" customHeight="1" s="36">
      <c r="A1055" s="49" t="n"/>
      <c r="B1055" s="50" t="n"/>
      <c r="C1055" s="51">
        <f>IF($B1055="","",IFERROR(INDEX(Lists!$B$4:$B$153,MATCH($B1055,Lists!$A$4:$A$153,0)),"Other / Unsorted"))</f>
        <v/>
      </c>
      <c r="D1055" s="51">
        <f>IF($B1055="","",IFERROR(INDEX(Lists!$C$4:$C$153,MATCH($B1055,Lists!$A$4:$A$153,0)),"Spending"))</f>
        <v/>
      </c>
      <c r="E1055" s="50" t="n"/>
      <c r="F1055" s="52" t="n"/>
      <c r="G1055" s="50" t="n"/>
      <c r="H1055" s="50" t="n"/>
      <c r="I1055" s="50" t="n"/>
    </row>
    <row r="1056" ht="15" customHeight="1" s="36">
      <c r="A1056" s="49" t="n"/>
      <c r="B1056" s="50" t="n"/>
      <c r="C1056" s="51">
        <f>IF($B1056="","",IFERROR(INDEX(Lists!$B$4:$B$153,MATCH($B1056,Lists!$A$4:$A$153,0)),"Other / Unsorted"))</f>
        <v/>
      </c>
      <c r="D1056" s="51">
        <f>IF($B1056="","",IFERROR(INDEX(Lists!$C$4:$C$153,MATCH($B1056,Lists!$A$4:$A$153,0)),"Spending"))</f>
        <v/>
      </c>
      <c r="E1056" s="50" t="n"/>
      <c r="F1056" s="52" t="n"/>
      <c r="G1056" s="50" t="n"/>
      <c r="H1056" s="50" t="n"/>
      <c r="I1056" s="50" t="n"/>
    </row>
    <row r="1057" ht="15" customHeight="1" s="36">
      <c r="A1057" s="49" t="n"/>
      <c r="B1057" s="50" t="n"/>
      <c r="C1057" s="51">
        <f>IF($B1057="","",IFERROR(INDEX(Lists!$B$4:$B$153,MATCH($B1057,Lists!$A$4:$A$153,0)),"Other / Unsorted"))</f>
        <v/>
      </c>
      <c r="D1057" s="51">
        <f>IF($B1057="","",IFERROR(INDEX(Lists!$C$4:$C$153,MATCH($B1057,Lists!$A$4:$A$153,0)),"Spending"))</f>
        <v/>
      </c>
      <c r="E1057" s="50" t="n"/>
      <c r="F1057" s="52" t="n"/>
      <c r="G1057" s="50" t="n"/>
      <c r="H1057" s="50" t="n"/>
      <c r="I1057" s="50" t="n"/>
    </row>
    <row r="1058" ht="15" customHeight="1" s="36">
      <c r="A1058" s="49" t="n"/>
      <c r="B1058" s="50" t="n"/>
      <c r="C1058" s="51">
        <f>IF($B1058="","",IFERROR(INDEX(Lists!$B$4:$B$153,MATCH($B1058,Lists!$A$4:$A$153,0)),"Other / Unsorted"))</f>
        <v/>
      </c>
      <c r="D1058" s="51">
        <f>IF($B1058="","",IFERROR(INDEX(Lists!$C$4:$C$153,MATCH($B1058,Lists!$A$4:$A$153,0)),"Spending"))</f>
        <v/>
      </c>
      <c r="E1058" s="50" t="n"/>
      <c r="F1058" s="52" t="n"/>
      <c r="G1058" s="50" t="n"/>
      <c r="H1058" s="50" t="n"/>
      <c r="I1058" s="50" t="n"/>
    </row>
    <row r="1059" ht="15" customHeight="1" s="36">
      <c r="A1059" s="49" t="n"/>
      <c r="B1059" s="50" t="n"/>
      <c r="C1059" s="51">
        <f>IF($B1059="","",IFERROR(INDEX(Lists!$B$4:$B$153,MATCH($B1059,Lists!$A$4:$A$153,0)),"Other / Unsorted"))</f>
        <v/>
      </c>
      <c r="D1059" s="51">
        <f>IF($B1059="","",IFERROR(INDEX(Lists!$C$4:$C$153,MATCH($B1059,Lists!$A$4:$A$153,0)),"Spending"))</f>
        <v/>
      </c>
      <c r="E1059" s="50" t="n"/>
      <c r="F1059" s="52" t="n"/>
      <c r="G1059" s="50" t="n"/>
      <c r="H1059" s="50" t="n"/>
      <c r="I1059" s="50" t="n"/>
    </row>
    <row r="1060" ht="15" customHeight="1" s="36">
      <c r="A1060" s="49" t="n"/>
      <c r="B1060" s="50" t="n"/>
      <c r="C1060" s="51">
        <f>IF($B1060="","",IFERROR(INDEX(Lists!$B$4:$B$153,MATCH($B1060,Lists!$A$4:$A$153,0)),"Other / Unsorted"))</f>
        <v/>
      </c>
      <c r="D1060" s="51">
        <f>IF($B1060="","",IFERROR(INDEX(Lists!$C$4:$C$153,MATCH($B1060,Lists!$A$4:$A$153,0)),"Spending"))</f>
        <v/>
      </c>
      <c r="E1060" s="50" t="n"/>
      <c r="F1060" s="52" t="n"/>
      <c r="G1060" s="50" t="n"/>
      <c r="H1060" s="50" t="n"/>
      <c r="I1060" s="50" t="n"/>
    </row>
    <row r="1061" ht="15" customHeight="1" s="36">
      <c r="A1061" s="49" t="n"/>
      <c r="B1061" s="50" t="n"/>
      <c r="C1061" s="51">
        <f>IF($B1061="","",IFERROR(INDEX(Lists!$B$4:$B$153,MATCH($B1061,Lists!$A$4:$A$153,0)),"Other / Unsorted"))</f>
        <v/>
      </c>
      <c r="D1061" s="51">
        <f>IF($B1061="","",IFERROR(INDEX(Lists!$C$4:$C$153,MATCH($B1061,Lists!$A$4:$A$153,0)),"Spending"))</f>
        <v/>
      </c>
      <c r="E1061" s="50" t="n"/>
      <c r="F1061" s="52" t="n"/>
      <c r="G1061" s="50" t="n"/>
      <c r="H1061" s="50" t="n"/>
      <c r="I1061" s="50" t="n"/>
    </row>
    <row r="1062" ht="15" customHeight="1" s="36">
      <c r="A1062" s="49" t="n"/>
      <c r="B1062" s="50" t="n"/>
      <c r="C1062" s="51">
        <f>IF($B1062="","",IFERROR(INDEX(Lists!$B$4:$B$153,MATCH($B1062,Lists!$A$4:$A$153,0)),"Other / Unsorted"))</f>
        <v/>
      </c>
      <c r="D1062" s="51">
        <f>IF($B1062="","",IFERROR(INDEX(Lists!$C$4:$C$153,MATCH($B1062,Lists!$A$4:$A$153,0)),"Spending"))</f>
        <v/>
      </c>
      <c r="E1062" s="50" t="n"/>
      <c r="F1062" s="52" t="n"/>
      <c r="G1062" s="50" t="n"/>
      <c r="H1062" s="50" t="n"/>
      <c r="I1062" s="50" t="n"/>
    </row>
    <row r="1063" ht="15" customHeight="1" s="36">
      <c r="A1063" s="49" t="n"/>
      <c r="B1063" s="50" t="n"/>
      <c r="C1063" s="51">
        <f>IF($B1063="","",IFERROR(INDEX(Lists!$B$4:$B$153,MATCH($B1063,Lists!$A$4:$A$153,0)),"Other / Unsorted"))</f>
        <v/>
      </c>
      <c r="D1063" s="51">
        <f>IF($B1063="","",IFERROR(INDEX(Lists!$C$4:$C$153,MATCH($B1063,Lists!$A$4:$A$153,0)),"Spending"))</f>
        <v/>
      </c>
      <c r="E1063" s="50" t="n"/>
      <c r="F1063" s="52" t="n"/>
      <c r="G1063" s="50" t="n"/>
      <c r="H1063" s="50" t="n"/>
      <c r="I1063" s="50" t="n"/>
    </row>
    <row r="1064" ht="15" customHeight="1" s="36">
      <c r="A1064" s="49" t="n"/>
      <c r="B1064" s="50" t="n"/>
      <c r="C1064" s="51">
        <f>IF($B1064="","",IFERROR(INDEX(Lists!$B$4:$B$153,MATCH($B1064,Lists!$A$4:$A$153,0)),"Other / Unsorted"))</f>
        <v/>
      </c>
      <c r="D1064" s="51">
        <f>IF($B1064="","",IFERROR(INDEX(Lists!$C$4:$C$153,MATCH($B1064,Lists!$A$4:$A$153,0)),"Spending"))</f>
        <v/>
      </c>
      <c r="E1064" s="50" t="n"/>
      <c r="F1064" s="52" t="n"/>
      <c r="G1064" s="50" t="n"/>
      <c r="H1064" s="50" t="n"/>
      <c r="I1064" s="50" t="n"/>
    </row>
    <row r="1065" ht="15" customHeight="1" s="36">
      <c r="A1065" s="49" t="n"/>
      <c r="B1065" s="50" t="n"/>
      <c r="C1065" s="51">
        <f>IF($B1065="","",IFERROR(INDEX(Lists!$B$4:$B$153,MATCH($B1065,Lists!$A$4:$A$153,0)),"Other / Unsorted"))</f>
        <v/>
      </c>
      <c r="D1065" s="51">
        <f>IF($B1065="","",IFERROR(INDEX(Lists!$C$4:$C$153,MATCH($B1065,Lists!$A$4:$A$153,0)),"Spending"))</f>
        <v/>
      </c>
      <c r="E1065" s="50" t="n"/>
      <c r="F1065" s="52" t="n"/>
      <c r="G1065" s="50" t="n"/>
      <c r="H1065" s="50" t="n"/>
      <c r="I1065" s="50" t="n"/>
    </row>
    <row r="1066" ht="15" customHeight="1" s="36">
      <c r="A1066" s="49" t="n"/>
      <c r="B1066" s="50" t="n"/>
      <c r="C1066" s="51">
        <f>IF($B1066="","",IFERROR(INDEX(Lists!$B$4:$B$153,MATCH($B1066,Lists!$A$4:$A$153,0)),"Other / Unsorted"))</f>
        <v/>
      </c>
      <c r="D1066" s="51">
        <f>IF($B1066="","",IFERROR(INDEX(Lists!$C$4:$C$153,MATCH($B1066,Lists!$A$4:$A$153,0)),"Spending"))</f>
        <v/>
      </c>
      <c r="E1066" s="50" t="n"/>
      <c r="F1066" s="52" t="n"/>
      <c r="G1066" s="50" t="n"/>
      <c r="H1066" s="50" t="n"/>
      <c r="I1066" s="50" t="n"/>
    </row>
    <row r="1067" ht="15" customHeight="1" s="36">
      <c r="A1067" s="49" t="n"/>
      <c r="B1067" s="50" t="n"/>
      <c r="C1067" s="51">
        <f>IF($B1067="","",IFERROR(INDEX(Lists!$B$4:$B$153,MATCH($B1067,Lists!$A$4:$A$153,0)),"Other / Unsorted"))</f>
        <v/>
      </c>
      <c r="D1067" s="51">
        <f>IF($B1067="","",IFERROR(INDEX(Lists!$C$4:$C$153,MATCH($B1067,Lists!$A$4:$A$153,0)),"Spending"))</f>
        <v/>
      </c>
      <c r="E1067" s="50" t="n"/>
      <c r="F1067" s="52" t="n"/>
      <c r="G1067" s="50" t="n"/>
      <c r="H1067" s="50" t="n"/>
      <c r="I1067" s="50" t="n"/>
    </row>
    <row r="1068" ht="15" customHeight="1" s="36">
      <c r="A1068" s="49" t="n"/>
      <c r="B1068" s="50" t="n"/>
      <c r="C1068" s="51">
        <f>IF($B1068="","",IFERROR(INDEX(Lists!$B$4:$B$153,MATCH($B1068,Lists!$A$4:$A$153,0)),"Other / Unsorted"))</f>
        <v/>
      </c>
      <c r="D1068" s="51">
        <f>IF($B1068="","",IFERROR(INDEX(Lists!$C$4:$C$153,MATCH($B1068,Lists!$A$4:$A$153,0)),"Spending"))</f>
        <v/>
      </c>
      <c r="E1068" s="50" t="n"/>
      <c r="F1068" s="52" t="n"/>
      <c r="G1068" s="50" t="n"/>
      <c r="H1068" s="50" t="n"/>
      <c r="I1068" s="50" t="n"/>
    </row>
    <row r="1069" ht="15" customHeight="1" s="36">
      <c r="A1069" s="49" t="n"/>
      <c r="B1069" s="50" t="n"/>
      <c r="C1069" s="51">
        <f>IF($B1069="","",IFERROR(INDEX(Lists!$B$4:$B$153,MATCH($B1069,Lists!$A$4:$A$153,0)),"Other / Unsorted"))</f>
        <v/>
      </c>
      <c r="D1069" s="51">
        <f>IF($B1069="","",IFERROR(INDEX(Lists!$C$4:$C$153,MATCH($B1069,Lists!$A$4:$A$153,0)),"Spending"))</f>
        <v/>
      </c>
      <c r="E1069" s="50" t="n"/>
      <c r="F1069" s="52" t="n"/>
      <c r="G1069" s="50" t="n"/>
      <c r="H1069" s="50" t="n"/>
      <c r="I1069" s="50" t="n"/>
    </row>
    <row r="1070" ht="15" customHeight="1" s="36">
      <c r="A1070" s="49" t="n"/>
      <c r="B1070" s="50" t="n"/>
      <c r="C1070" s="51">
        <f>IF($B1070="","",IFERROR(INDEX(Lists!$B$4:$B$153,MATCH($B1070,Lists!$A$4:$A$153,0)),"Other / Unsorted"))</f>
        <v/>
      </c>
      <c r="D1070" s="51">
        <f>IF($B1070="","",IFERROR(INDEX(Lists!$C$4:$C$153,MATCH($B1070,Lists!$A$4:$A$153,0)),"Spending"))</f>
        <v/>
      </c>
      <c r="E1070" s="50" t="n"/>
      <c r="F1070" s="52" t="n"/>
      <c r="G1070" s="50" t="n"/>
      <c r="H1070" s="50" t="n"/>
      <c r="I1070" s="50" t="n"/>
    </row>
    <row r="1071" ht="15" customHeight="1" s="36">
      <c r="A1071" s="49" t="n"/>
      <c r="B1071" s="50" t="n"/>
      <c r="C1071" s="51">
        <f>IF($B1071="","",IFERROR(INDEX(Lists!$B$4:$B$153,MATCH($B1071,Lists!$A$4:$A$153,0)),"Other / Unsorted"))</f>
        <v/>
      </c>
      <c r="D1071" s="51">
        <f>IF($B1071="","",IFERROR(INDEX(Lists!$C$4:$C$153,MATCH($B1071,Lists!$A$4:$A$153,0)),"Spending"))</f>
        <v/>
      </c>
      <c r="E1071" s="50" t="n"/>
      <c r="F1071" s="52" t="n"/>
      <c r="G1071" s="50" t="n"/>
      <c r="H1071" s="50" t="n"/>
      <c r="I1071" s="50" t="n"/>
    </row>
    <row r="1072" ht="15" customHeight="1" s="36">
      <c r="A1072" s="49" t="n"/>
      <c r="B1072" s="50" t="n"/>
      <c r="C1072" s="51">
        <f>IF($B1072="","",IFERROR(INDEX(Lists!$B$4:$B$153,MATCH($B1072,Lists!$A$4:$A$153,0)),"Other / Unsorted"))</f>
        <v/>
      </c>
      <c r="D1072" s="51">
        <f>IF($B1072="","",IFERROR(INDEX(Lists!$C$4:$C$153,MATCH($B1072,Lists!$A$4:$A$153,0)),"Spending"))</f>
        <v/>
      </c>
      <c r="E1072" s="50" t="n"/>
      <c r="F1072" s="52" t="n"/>
      <c r="G1072" s="50" t="n"/>
      <c r="H1072" s="50" t="n"/>
      <c r="I1072" s="50" t="n"/>
    </row>
    <row r="1073" ht="15" customHeight="1" s="36">
      <c r="A1073" s="49" t="n"/>
      <c r="B1073" s="50" t="n"/>
      <c r="C1073" s="51">
        <f>IF($B1073="","",IFERROR(INDEX(Lists!$B$4:$B$153,MATCH($B1073,Lists!$A$4:$A$153,0)),"Other / Unsorted"))</f>
        <v/>
      </c>
      <c r="D1073" s="51">
        <f>IF($B1073="","",IFERROR(INDEX(Lists!$C$4:$C$153,MATCH($B1073,Lists!$A$4:$A$153,0)),"Spending"))</f>
        <v/>
      </c>
      <c r="E1073" s="50" t="n"/>
      <c r="F1073" s="52" t="n"/>
      <c r="G1073" s="50" t="n"/>
      <c r="H1073" s="50" t="n"/>
      <c r="I1073" s="50" t="n"/>
    </row>
    <row r="1074" ht="15" customHeight="1" s="36">
      <c r="A1074" s="49" t="n"/>
      <c r="B1074" s="50" t="n"/>
      <c r="C1074" s="51">
        <f>IF($B1074="","",IFERROR(INDEX(Lists!$B$4:$B$153,MATCH($B1074,Lists!$A$4:$A$153,0)),"Other / Unsorted"))</f>
        <v/>
      </c>
      <c r="D1074" s="51">
        <f>IF($B1074="","",IFERROR(INDEX(Lists!$C$4:$C$153,MATCH($B1074,Lists!$A$4:$A$153,0)),"Spending"))</f>
        <v/>
      </c>
      <c r="E1074" s="50" t="n"/>
      <c r="F1074" s="52" t="n"/>
      <c r="G1074" s="50" t="n"/>
      <c r="H1074" s="50" t="n"/>
      <c r="I1074" s="50" t="n"/>
    </row>
    <row r="1075" ht="15" customHeight="1" s="36">
      <c r="A1075" s="49" t="n"/>
      <c r="B1075" s="50" t="n"/>
      <c r="C1075" s="51">
        <f>IF($B1075="","",IFERROR(INDEX(Lists!$B$4:$B$153,MATCH($B1075,Lists!$A$4:$A$153,0)),"Other / Unsorted"))</f>
        <v/>
      </c>
      <c r="D1075" s="51">
        <f>IF($B1075="","",IFERROR(INDEX(Lists!$C$4:$C$153,MATCH($B1075,Lists!$A$4:$A$153,0)),"Spending"))</f>
        <v/>
      </c>
      <c r="E1075" s="50" t="n"/>
      <c r="F1075" s="52" t="n"/>
      <c r="G1075" s="50" t="n"/>
      <c r="H1075" s="50" t="n"/>
      <c r="I1075" s="50" t="n"/>
    </row>
    <row r="1076" ht="15" customHeight="1" s="36">
      <c r="A1076" s="49" t="n"/>
      <c r="B1076" s="50" t="n"/>
      <c r="C1076" s="51">
        <f>IF($B1076="","",IFERROR(INDEX(Lists!$B$4:$B$153,MATCH($B1076,Lists!$A$4:$A$153,0)),"Other / Unsorted"))</f>
        <v/>
      </c>
      <c r="D1076" s="51">
        <f>IF($B1076="","",IFERROR(INDEX(Lists!$C$4:$C$153,MATCH($B1076,Lists!$A$4:$A$153,0)),"Spending"))</f>
        <v/>
      </c>
      <c r="E1076" s="50" t="n"/>
      <c r="F1076" s="52" t="n"/>
      <c r="G1076" s="50" t="n"/>
      <c r="H1076" s="50" t="n"/>
      <c r="I1076" s="50" t="n"/>
    </row>
    <row r="1077" ht="15" customHeight="1" s="36">
      <c r="A1077" s="49" t="n"/>
      <c r="B1077" s="50" t="n"/>
      <c r="C1077" s="51">
        <f>IF($B1077="","",IFERROR(INDEX(Lists!$B$4:$B$153,MATCH($B1077,Lists!$A$4:$A$153,0)),"Other / Unsorted"))</f>
        <v/>
      </c>
      <c r="D1077" s="51">
        <f>IF($B1077="","",IFERROR(INDEX(Lists!$C$4:$C$153,MATCH($B1077,Lists!$A$4:$A$153,0)),"Spending"))</f>
        <v/>
      </c>
      <c r="E1077" s="50" t="n"/>
      <c r="F1077" s="52" t="n"/>
      <c r="G1077" s="50" t="n"/>
      <c r="H1077" s="50" t="n"/>
      <c r="I1077" s="50" t="n"/>
    </row>
    <row r="1078" ht="15" customHeight="1" s="36">
      <c r="A1078" s="49" t="n"/>
      <c r="B1078" s="50" t="n"/>
      <c r="C1078" s="51">
        <f>IF($B1078="","",IFERROR(INDEX(Lists!$B$4:$B$153,MATCH($B1078,Lists!$A$4:$A$153,0)),"Other / Unsorted"))</f>
        <v/>
      </c>
      <c r="D1078" s="51">
        <f>IF($B1078="","",IFERROR(INDEX(Lists!$C$4:$C$153,MATCH($B1078,Lists!$A$4:$A$153,0)),"Spending"))</f>
        <v/>
      </c>
      <c r="E1078" s="50" t="n"/>
      <c r="F1078" s="52" t="n"/>
      <c r="G1078" s="50" t="n"/>
      <c r="H1078" s="50" t="n"/>
      <c r="I1078" s="50" t="n"/>
    </row>
    <row r="1079" ht="15" customHeight="1" s="36">
      <c r="A1079" s="49" t="n"/>
      <c r="B1079" s="50" t="n"/>
      <c r="C1079" s="51">
        <f>IF($B1079="","",IFERROR(INDEX(Lists!$B$4:$B$153,MATCH($B1079,Lists!$A$4:$A$153,0)),"Other / Unsorted"))</f>
        <v/>
      </c>
      <c r="D1079" s="51">
        <f>IF($B1079="","",IFERROR(INDEX(Lists!$C$4:$C$153,MATCH($B1079,Lists!$A$4:$A$153,0)),"Spending"))</f>
        <v/>
      </c>
      <c r="E1079" s="50" t="n"/>
      <c r="F1079" s="52" t="n"/>
      <c r="G1079" s="50" t="n"/>
      <c r="H1079" s="50" t="n"/>
      <c r="I1079" s="50" t="n"/>
    </row>
    <row r="1080" ht="15" customHeight="1" s="36">
      <c r="A1080" s="49" t="n"/>
      <c r="B1080" s="50" t="n"/>
      <c r="C1080" s="51">
        <f>IF($B1080="","",IFERROR(INDEX(Lists!$B$4:$B$153,MATCH($B1080,Lists!$A$4:$A$153,0)),"Other / Unsorted"))</f>
        <v/>
      </c>
      <c r="D1080" s="51">
        <f>IF($B1080="","",IFERROR(INDEX(Lists!$C$4:$C$153,MATCH($B1080,Lists!$A$4:$A$153,0)),"Spending"))</f>
        <v/>
      </c>
      <c r="E1080" s="50" t="n"/>
      <c r="F1080" s="52" t="n"/>
      <c r="G1080" s="50" t="n"/>
      <c r="H1080" s="50" t="n"/>
      <c r="I1080" s="50" t="n"/>
    </row>
    <row r="1081" ht="15" customHeight="1" s="36">
      <c r="A1081" s="49" t="n"/>
      <c r="B1081" s="50" t="n"/>
      <c r="C1081" s="51">
        <f>IF($B1081="","",IFERROR(INDEX(Lists!$B$4:$B$153,MATCH($B1081,Lists!$A$4:$A$153,0)),"Other / Unsorted"))</f>
        <v/>
      </c>
      <c r="D1081" s="51">
        <f>IF($B1081="","",IFERROR(INDEX(Lists!$C$4:$C$153,MATCH($B1081,Lists!$A$4:$A$153,0)),"Spending"))</f>
        <v/>
      </c>
      <c r="E1081" s="50" t="n"/>
      <c r="F1081" s="52" t="n"/>
      <c r="G1081" s="50" t="n"/>
      <c r="H1081" s="50" t="n"/>
      <c r="I1081" s="50" t="n"/>
    </row>
    <row r="1082" ht="15" customHeight="1" s="36">
      <c r="A1082" s="49" t="n"/>
      <c r="B1082" s="50" t="n"/>
      <c r="C1082" s="51">
        <f>IF($B1082="","",IFERROR(INDEX(Lists!$B$4:$B$153,MATCH($B1082,Lists!$A$4:$A$153,0)),"Other / Unsorted"))</f>
        <v/>
      </c>
      <c r="D1082" s="51">
        <f>IF($B1082="","",IFERROR(INDEX(Lists!$C$4:$C$153,MATCH($B1082,Lists!$A$4:$A$153,0)),"Spending"))</f>
        <v/>
      </c>
      <c r="E1082" s="50" t="n"/>
      <c r="F1082" s="52" t="n"/>
      <c r="G1082" s="50" t="n"/>
      <c r="H1082" s="50" t="n"/>
      <c r="I1082" s="50" t="n"/>
    </row>
    <row r="1083" ht="15" customHeight="1" s="36">
      <c r="A1083" s="49" t="n"/>
      <c r="B1083" s="50" t="n"/>
      <c r="C1083" s="51">
        <f>IF($B1083="","",IFERROR(INDEX(Lists!$B$4:$B$153,MATCH($B1083,Lists!$A$4:$A$153,0)),"Other / Unsorted"))</f>
        <v/>
      </c>
      <c r="D1083" s="51">
        <f>IF($B1083="","",IFERROR(INDEX(Lists!$C$4:$C$153,MATCH($B1083,Lists!$A$4:$A$153,0)),"Spending"))</f>
        <v/>
      </c>
      <c r="E1083" s="50" t="n"/>
      <c r="F1083" s="52" t="n"/>
      <c r="G1083" s="50" t="n"/>
      <c r="H1083" s="50" t="n"/>
      <c r="I1083" s="50" t="n"/>
    </row>
    <row r="1084" ht="15" customHeight="1" s="36">
      <c r="A1084" s="49" t="n"/>
      <c r="B1084" s="50" t="n"/>
      <c r="C1084" s="51">
        <f>IF($B1084="","",IFERROR(INDEX(Lists!$B$4:$B$153,MATCH($B1084,Lists!$A$4:$A$153,0)),"Other / Unsorted"))</f>
        <v/>
      </c>
      <c r="D1084" s="51">
        <f>IF($B1084="","",IFERROR(INDEX(Lists!$C$4:$C$153,MATCH($B1084,Lists!$A$4:$A$153,0)),"Spending"))</f>
        <v/>
      </c>
      <c r="E1084" s="50" t="n"/>
      <c r="F1084" s="52" t="n"/>
      <c r="G1084" s="50" t="n"/>
      <c r="H1084" s="50" t="n"/>
      <c r="I1084" s="50" t="n"/>
    </row>
    <row r="1085" ht="15" customHeight="1" s="36">
      <c r="A1085" s="49" t="n"/>
      <c r="B1085" s="50" t="n"/>
      <c r="C1085" s="51">
        <f>IF($B1085="","",IFERROR(INDEX(Lists!$B$4:$B$153,MATCH($B1085,Lists!$A$4:$A$153,0)),"Other / Unsorted"))</f>
        <v/>
      </c>
      <c r="D1085" s="51">
        <f>IF($B1085="","",IFERROR(INDEX(Lists!$C$4:$C$153,MATCH($B1085,Lists!$A$4:$A$153,0)),"Spending"))</f>
        <v/>
      </c>
      <c r="E1085" s="50" t="n"/>
      <c r="F1085" s="52" t="n"/>
      <c r="G1085" s="50" t="n"/>
      <c r="H1085" s="50" t="n"/>
      <c r="I1085" s="50" t="n"/>
    </row>
    <row r="1086" ht="15" customHeight="1" s="36">
      <c r="A1086" s="49" t="n"/>
      <c r="B1086" s="50" t="n"/>
      <c r="C1086" s="51">
        <f>IF($B1086="","",IFERROR(INDEX(Lists!$B$4:$B$153,MATCH($B1086,Lists!$A$4:$A$153,0)),"Other / Unsorted"))</f>
        <v/>
      </c>
      <c r="D1086" s="51">
        <f>IF($B1086="","",IFERROR(INDEX(Lists!$C$4:$C$153,MATCH($B1086,Lists!$A$4:$A$153,0)),"Spending"))</f>
        <v/>
      </c>
      <c r="E1086" s="50" t="n"/>
      <c r="F1086" s="52" t="n"/>
      <c r="G1086" s="50" t="n"/>
      <c r="H1086" s="50" t="n"/>
      <c r="I1086" s="50" t="n"/>
    </row>
    <row r="1087" ht="15" customHeight="1" s="36">
      <c r="A1087" s="49" t="n"/>
      <c r="B1087" s="50" t="n"/>
      <c r="C1087" s="51">
        <f>IF($B1087="","",IFERROR(INDEX(Lists!$B$4:$B$153,MATCH($B1087,Lists!$A$4:$A$153,0)),"Other / Unsorted"))</f>
        <v/>
      </c>
      <c r="D1087" s="51">
        <f>IF($B1087="","",IFERROR(INDEX(Lists!$C$4:$C$153,MATCH($B1087,Lists!$A$4:$A$153,0)),"Spending"))</f>
        <v/>
      </c>
      <c r="E1087" s="50" t="n"/>
      <c r="F1087" s="52" t="n"/>
      <c r="G1087" s="50" t="n"/>
      <c r="H1087" s="50" t="n"/>
      <c r="I1087" s="50" t="n"/>
    </row>
    <row r="1088" ht="15" customHeight="1" s="36">
      <c r="A1088" s="49" t="n"/>
      <c r="B1088" s="50" t="n"/>
      <c r="C1088" s="51">
        <f>IF($B1088="","",IFERROR(INDEX(Lists!$B$4:$B$153,MATCH($B1088,Lists!$A$4:$A$153,0)),"Other / Unsorted"))</f>
        <v/>
      </c>
      <c r="D1088" s="51">
        <f>IF($B1088="","",IFERROR(INDEX(Lists!$C$4:$C$153,MATCH($B1088,Lists!$A$4:$A$153,0)),"Spending"))</f>
        <v/>
      </c>
      <c r="E1088" s="50" t="n"/>
      <c r="F1088" s="52" t="n"/>
      <c r="G1088" s="50" t="n"/>
      <c r="H1088" s="50" t="n"/>
      <c r="I1088" s="50" t="n"/>
    </row>
    <row r="1089" ht="15" customHeight="1" s="36">
      <c r="A1089" s="49" t="n"/>
      <c r="B1089" s="50" t="n"/>
      <c r="C1089" s="51">
        <f>IF($B1089="","",IFERROR(INDEX(Lists!$B$4:$B$153,MATCH($B1089,Lists!$A$4:$A$153,0)),"Other / Unsorted"))</f>
        <v/>
      </c>
      <c r="D1089" s="51">
        <f>IF($B1089="","",IFERROR(INDEX(Lists!$C$4:$C$153,MATCH($B1089,Lists!$A$4:$A$153,0)),"Spending"))</f>
        <v/>
      </c>
      <c r="E1089" s="50" t="n"/>
      <c r="F1089" s="52" t="n"/>
      <c r="G1089" s="50" t="n"/>
      <c r="H1089" s="50" t="n"/>
      <c r="I1089" s="50" t="n"/>
    </row>
    <row r="1090" ht="15" customHeight="1" s="36">
      <c r="A1090" s="49" t="n"/>
      <c r="B1090" s="50" t="n"/>
      <c r="C1090" s="51">
        <f>IF($B1090="","",IFERROR(INDEX(Lists!$B$4:$B$153,MATCH($B1090,Lists!$A$4:$A$153,0)),"Other / Unsorted"))</f>
        <v/>
      </c>
      <c r="D1090" s="51">
        <f>IF($B1090="","",IFERROR(INDEX(Lists!$C$4:$C$153,MATCH($B1090,Lists!$A$4:$A$153,0)),"Spending"))</f>
        <v/>
      </c>
      <c r="E1090" s="50" t="n"/>
      <c r="F1090" s="52" t="n"/>
      <c r="G1090" s="50" t="n"/>
      <c r="H1090" s="50" t="n"/>
      <c r="I1090" s="50" t="n"/>
    </row>
    <row r="1091" ht="15" customHeight="1" s="36">
      <c r="A1091" s="49" t="n"/>
      <c r="B1091" s="50" t="n"/>
      <c r="C1091" s="51">
        <f>IF($B1091="","",IFERROR(INDEX(Lists!$B$4:$B$153,MATCH($B1091,Lists!$A$4:$A$153,0)),"Other / Unsorted"))</f>
        <v/>
      </c>
      <c r="D1091" s="51">
        <f>IF($B1091="","",IFERROR(INDEX(Lists!$C$4:$C$153,MATCH($B1091,Lists!$A$4:$A$153,0)),"Spending"))</f>
        <v/>
      </c>
      <c r="E1091" s="50" t="n"/>
      <c r="F1091" s="52" t="n"/>
      <c r="G1091" s="50" t="n"/>
      <c r="H1091" s="50" t="n"/>
      <c r="I1091" s="50" t="n"/>
    </row>
    <row r="1092" ht="15" customHeight="1" s="36">
      <c r="A1092" s="49" t="n"/>
      <c r="B1092" s="50" t="n"/>
      <c r="C1092" s="51">
        <f>IF($B1092="","",IFERROR(INDEX(Lists!$B$4:$B$153,MATCH($B1092,Lists!$A$4:$A$153,0)),"Other / Unsorted"))</f>
        <v/>
      </c>
      <c r="D1092" s="51">
        <f>IF($B1092="","",IFERROR(INDEX(Lists!$C$4:$C$153,MATCH($B1092,Lists!$A$4:$A$153,0)),"Spending"))</f>
        <v/>
      </c>
      <c r="E1092" s="50" t="n"/>
      <c r="F1092" s="52" t="n"/>
      <c r="G1092" s="50" t="n"/>
      <c r="H1092" s="50" t="n"/>
      <c r="I1092" s="50" t="n"/>
    </row>
    <row r="1093" ht="15" customHeight="1" s="36">
      <c r="A1093" s="49" t="n"/>
      <c r="B1093" s="50" t="n"/>
      <c r="C1093" s="51">
        <f>IF($B1093="","",IFERROR(INDEX(Lists!$B$4:$B$153,MATCH($B1093,Lists!$A$4:$A$153,0)),"Other / Unsorted"))</f>
        <v/>
      </c>
      <c r="D1093" s="51">
        <f>IF($B1093="","",IFERROR(INDEX(Lists!$C$4:$C$153,MATCH($B1093,Lists!$A$4:$A$153,0)),"Spending"))</f>
        <v/>
      </c>
      <c r="E1093" s="50" t="n"/>
      <c r="F1093" s="52" t="n"/>
      <c r="G1093" s="50" t="n"/>
      <c r="H1093" s="50" t="n"/>
      <c r="I1093" s="50" t="n"/>
    </row>
    <row r="1094" ht="15" customHeight="1" s="36">
      <c r="A1094" s="49" t="n"/>
      <c r="B1094" s="50" t="n"/>
      <c r="C1094" s="51">
        <f>IF($B1094="","",IFERROR(INDEX(Lists!$B$4:$B$153,MATCH($B1094,Lists!$A$4:$A$153,0)),"Other / Unsorted"))</f>
        <v/>
      </c>
      <c r="D1094" s="51">
        <f>IF($B1094="","",IFERROR(INDEX(Lists!$C$4:$C$153,MATCH($B1094,Lists!$A$4:$A$153,0)),"Spending"))</f>
        <v/>
      </c>
      <c r="E1094" s="50" t="n"/>
      <c r="F1094" s="52" t="n"/>
      <c r="G1094" s="50" t="n"/>
      <c r="H1094" s="50" t="n"/>
      <c r="I1094" s="50" t="n"/>
    </row>
    <row r="1095" ht="15" customHeight="1" s="36">
      <c r="A1095" s="49" t="n"/>
      <c r="B1095" s="50" t="n"/>
      <c r="C1095" s="51">
        <f>IF($B1095="","",IFERROR(INDEX(Lists!$B$4:$B$153,MATCH($B1095,Lists!$A$4:$A$153,0)),"Other / Unsorted"))</f>
        <v/>
      </c>
      <c r="D1095" s="51">
        <f>IF($B1095="","",IFERROR(INDEX(Lists!$C$4:$C$153,MATCH($B1095,Lists!$A$4:$A$153,0)),"Spending"))</f>
        <v/>
      </c>
      <c r="E1095" s="50" t="n"/>
      <c r="F1095" s="52" t="n"/>
      <c r="G1095" s="50" t="n"/>
      <c r="H1095" s="50" t="n"/>
      <c r="I1095" s="50" t="n"/>
    </row>
    <row r="1096" ht="15" customHeight="1" s="36">
      <c r="A1096" s="49" t="n"/>
      <c r="B1096" s="50" t="n"/>
      <c r="C1096" s="51">
        <f>IF($B1096="","",IFERROR(INDEX(Lists!$B$4:$B$153,MATCH($B1096,Lists!$A$4:$A$153,0)),"Other / Unsorted"))</f>
        <v/>
      </c>
      <c r="D1096" s="51">
        <f>IF($B1096="","",IFERROR(INDEX(Lists!$C$4:$C$153,MATCH($B1096,Lists!$A$4:$A$153,0)),"Spending"))</f>
        <v/>
      </c>
      <c r="E1096" s="50" t="n"/>
      <c r="F1096" s="52" t="n"/>
      <c r="G1096" s="50" t="n"/>
      <c r="H1096" s="50" t="n"/>
      <c r="I1096" s="50" t="n"/>
    </row>
    <row r="1097" ht="15" customHeight="1" s="36">
      <c r="A1097" s="49" t="n"/>
      <c r="B1097" s="50" t="n"/>
      <c r="C1097" s="51">
        <f>IF($B1097="","",IFERROR(INDEX(Lists!$B$4:$B$153,MATCH($B1097,Lists!$A$4:$A$153,0)),"Other / Unsorted"))</f>
        <v/>
      </c>
      <c r="D1097" s="51">
        <f>IF($B1097="","",IFERROR(INDEX(Lists!$C$4:$C$153,MATCH($B1097,Lists!$A$4:$A$153,0)),"Spending"))</f>
        <v/>
      </c>
      <c r="E1097" s="50" t="n"/>
      <c r="F1097" s="52" t="n"/>
      <c r="G1097" s="50" t="n"/>
      <c r="H1097" s="50" t="n"/>
      <c r="I1097" s="50" t="n"/>
    </row>
    <row r="1098" ht="15" customHeight="1" s="36">
      <c r="A1098" s="49" t="n"/>
      <c r="B1098" s="50" t="n"/>
      <c r="C1098" s="51">
        <f>IF($B1098="","",IFERROR(INDEX(Lists!$B$4:$B$153,MATCH($B1098,Lists!$A$4:$A$153,0)),"Other / Unsorted"))</f>
        <v/>
      </c>
      <c r="D1098" s="51">
        <f>IF($B1098="","",IFERROR(INDEX(Lists!$C$4:$C$153,MATCH($B1098,Lists!$A$4:$A$153,0)),"Spending"))</f>
        <v/>
      </c>
      <c r="E1098" s="50" t="n"/>
      <c r="F1098" s="52" t="n"/>
      <c r="G1098" s="50" t="n"/>
      <c r="H1098" s="50" t="n"/>
      <c r="I1098" s="50" t="n"/>
    </row>
    <row r="1099" ht="15" customHeight="1" s="36">
      <c r="A1099" s="49" t="n"/>
      <c r="B1099" s="50" t="n"/>
      <c r="C1099" s="51">
        <f>IF($B1099="","",IFERROR(INDEX(Lists!$B$4:$B$153,MATCH($B1099,Lists!$A$4:$A$153,0)),"Other / Unsorted"))</f>
        <v/>
      </c>
      <c r="D1099" s="51">
        <f>IF($B1099="","",IFERROR(INDEX(Lists!$C$4:$C$153,MATCH($B1099,Lists!$A$4:$A$153,0)),"Spending"))</f>
        <v/>
      </c>
      <c r="E1099" s="50" t="n"/>
      <c r="F1099" s="52" t="n"/>
      <c r="G1099" s="50" t="n"/>
      <c r="H1099" s="50" t="n"/>
      <c r="I1099" s="50" t="n"/>
    </row>
    <row r="1100" ht="15" customHeight="1" s="36">
      <c r="A1100" s="49" t="n"/>
      <c r="B1100" s="50" t="n"/>
      <c r="C1100" s="51">
        <f>IF($B1100="","",IFERROR(INDEX(Lists!$B$4:$B$153,MATCH($B1100,Lists!$A$4:$A$153,0)),"Other / Unsorted"))</f>
        <v/>
      </c>
      <c r="D1100" s="51">
        <f>IF($B1100="","",IFERROR(INDEX(Lists!$C$4:$C$153,MATCH($B1100,Lists!$A$4:$A$153,0)),"Spending"))</f>
        <v/>
      </c>
      <c r="E1100" s="50" t="n"/>
      <c r="F1100" s="52" t="n"/>
      <c r="G1100" s="50" t="n"/>
      <c r="H1100" s="50" t="n"/>
      <c r="I1100" s="50" t="n"/>
    </row>
    <row r="1101" ht="15" customHeight="1" s="36">
      <c r="A1101" s="49" t="n"/>
      <c r="B1101" s="50" t="n"/>
      <c r="C1101" s="51">
        <f>IF($B1101="","",IFERROR(INDEX(Lists!$B$4:$B$153,MATCH($B1101,Lists!$A$4:$A$153,0)),"Other / Unsorted"))</f>
        <v/>
      </c>
      <c r="D1101" s="51">
        <f>IF($B1101="","",IFERROR(INDEX(Lists!$C$4:$C$153,MATCH($B1101,Lists!$A$4:$A$153,0)),"Spending"))</f>
        <v/>
      </c>
      <c r="E1101" s="50" t="n"/>
      <c r="F1101" s="52" t="n"/>
      <c r="G1101" s="50" t="n"/>
      <c r="H1101" s="50" t="n"/>
      <c r="I1101" s="50" t="n"/>
    </row>
    <row r="1102" ht="15" customHeight="1" s="36">
      <c r="A1102" s="49" t="n"/>
      <c r="B1102" s="50" t="n"/>
      <c r="C1102" s="51">
        <f>IF($B1102="","",IFERROR(INDEX(Lists!$B$4:$B$153,MATCH($B1102,Lists!$A$4:$A$153,0)),"Other / Unsorted"))</f>
        <v/>
      </c>
      <c r="D1102" s="51">
        <f>IF($B1102="","",IFERROR(INDEX(Lists!$C$4:$C$153,MATCH($B1102,Lists!$A$4:$A$153,0)),"Spending"))</f>
        <v/>
      </c>
      <c r="E1102" s="50" t="n"/>
      <c r="F1102" s="52" t="n"/>
      <c r="G1102" s="50" t="n"/>
      <c r="H1102" s="50" t="n"/>
      <c r="I1102" s="50" t="n"/>
    </row>
    <row r="1103" ht="15" customHeight="1" s="36">
      <c r="A1103" s="49" t="n"/>
      <c r="B1103" s="50" t="n"/>
      <c r="C1103" s="51">
        <f>IF($B1103="","",IFERROR(INDEX(Lists!$B$4:$B$153,MATCH($B1103,Lists!$A$4:$A$153,0)),"Other / Unsorted"))</f>
        <v/>
      </c>
      <c r="D1103" s="51">
        <f>IF($B1103="","",IFERROR(INDEX(Lists!$C$4:$C$153,MATCH($B1103,Lists!$A$4:$A$153,0)),"Spending"))</f>
        <v/>
      </c>
      <c r="E1103" s="50" t="n"/>
      <c r="F1103" s="52" t="n"/>
      <c r="G1103" s="50" t="n"/>
      <c r="H1103" s="50" t="n"/>
      <c r="I1103" s="50" t="n"/>
    </row>
    <row r="1104" ht="15" customHeight="1" s="36">
      <c r="A1104" s="49" t="n"/>
      <c r="B1104" s="50" t="n"/>
      <c r="C1104" s="51">
        <f>IF($B1104="","",IFERROR(INDEX(Lists!$B$4:$B$153,MATCH($B1104,Lists!$A$4:$A$153,0)),"Other / Unsorted"))</f>
        <v/>
      </c>
      <c r="D1104" s="51">
        <f>IF($B1104="","",IFERROR(INDEX(Lists!$C$4:$C$153,MATCH($B1104,Lists!$A$4:$A$153,0)),"Spending"))</f>
        <v/>
      </c>
      <c r="E1104" s="50" t="n"/>
      <c r="F1104" s="52" t="n"/>
      <c r="G1104" s="50" t="n"/>
      <c r="H1104" s="50" t="n"/>
      <c r="I1104" s="50" t="n"/>
    </row>
    <row r="1105" ht="15" customHeight="1" s="36">
      <c r="A1105" s="49" t="n"/>
      <c r="B1105" s="50" t="n"/>
      <c r="C1105" s="51">
        <f>IF($B1105="","",IFERROR(INDEX(Lists!$B$4:$B$153,MATCH($B1105,Lists!$A$4:$A$153,0)),"Other / Unsorted"))</f>
        <v/>
      </c>
      <c r="D1105" s="51">
        <f>IF($B1105="","",IFERROR(INDEX(Lists!$C$4:$C$153,MATCH($B1105,Lists!$A$4:$A$153,0)),"Spending"))</f>
        <v/>
      </c>
      <c r="E1105" s="50" t="n"/>
      <c r="F1105" s="52" t="n"/>
      <c r="G1105" s="50" t="n"/>
      <c r="H1105" s="50" t="n"/>
      <c r="I1105" s="50" t="n"/>
    </row>
    <row r="1106" ht="15" customHeight="1" s="36">
      <c r="A1106" s="49" t="n"/>
      <c r="B1106" s="50" t="n"/>
      <c r="C1106" s="51">
        <f>IF($B1106="","",IFERROR(INDEX(Lists!$B$4:$B$153,MATCH($B1106,Lists!$A$4:$A$153,0)),"Other / Unsorted"))</f>
        <v/>
      </c>
      <c r="D1106" s="51">
        <f>IF($B1106="","",IFERROR(INDEX(Lists!$C$4:$C$153,MATCH($B1106,Lists!$A$4:$A$153,0)),"Spending"))</f>
        <v/>
      </c>
      <c r="E1106" s="50" t="n"/>
      <c r="F1106" s="52" t="n"/>
      <c r="G1106" s="50" t="n"/>
      <c r="H1106" s="50" t="n"/>
      <c r="I1106" s="50" t="n"/>
    </row>
    <row r="1107" ht="15" customHeight="1" s="36">
      <c r="A1107" s="49" t="n"/>
      <c r="B1107" s="50" t="n"/>
      <c r="C1107" s="51">
        <f>IF($B1107="","",IFERROR(INDEX(Lists!$B$4:$B$153,MATCH($B1107,Lists!$A$4:$A$153,0)),"Other / Unsorted"))</f>
        <v/>
      </c>
      <c r="D1107" s="51">
        <f>IF($B1107="","",IFERROR(INDEX(Lists!$C$4:$C$153,MATCH($B1107,Lists!$A$4:$A$153,0)),"Spending"))</f>
        <v/>
      </c>
      <c r="E1107" s="50" t="n"/>
      <c r="F1107" s="52" t="n"/>
      <c r="G1107" s="50" t="n"/>
      <c r="H1107" s="50" t="n"/>
      <c r="I1107" s="50" t="n"/>
    </row>
    <row r="1108" ht="15" customHeight="1" s="36">
      <c r="A1108" s="49" t="n"/>
      <c r="B1108" s="50" t="n"/>
      <c r="C1108" s="51">
        <f>IF($B1108="","",IFERROR(INDEX(Lists!$B$4:$B$153,MATCH($B1108,Lists!$A$4:$A$153,0)),"Other / Unsorted"))</f>
        <v/>
      </c>
      <c r="D1108" s="51">
        <f>IF($B1108="","",IFERROR(INDEX(Lists!$C$4:$C$153,MATCH($B1108,Lists!$A$4:$A$153,0)),"Spending"))</f>
        <v/>
      </c>
      <c r="E1108" s="50" t="n"/>
      <c r="F1108" s="52" t="n"/>
      <c r="G1108" s="50" t="n"/>
      <c r="H1108" s="50" t="n"/>
      <c r="I1108" s="50" t="n"/>
    </row>
    <row r="1109" ht="15" customHeight="1" s="36">
      <c r="A1109" s="49" t="n"/>
      <c r="B1109" s="50" t="n"/>
      <c r="C1109" s="51">
        <f>IF($B1109="","",IFERROR(INDEX(Lists!$B$4:$B$153,MATCH($B1109,Lists!$A$4:$A$153,0)),"Other / Unsorted"))</f>
        <v/>
      </c>
      <c r="D1109" s="51">
        <f>IF($B1109="","",IFERROR(INDEX(Lists!$C$4:$C$153,MATCH($B1109,Lists!$A$4:$A$153,0)),"Spending"))</f>
        <v/>
      </c>
      <c r="E1109" s="50" t="n"/>
      <c r="F1109" s="52" t="n"/>
      <c r="G1109" s="50" t="n"/>
      <c r="H1109" s="50" t="n"/>
      <c r="I1109" s="50" t="n"/>
    </row>
    <row r="1110" ht="15" customHeight="1" s="36">
      <c r="A1110" s="49" t="n"/>
      <c r="B1110" s="50" t="n"/>
      <c r="C1110" s="51">
        <f>IF($B1110="","",IFERROR(INDEX(Lists!$B$4:$B$153,MATCH($B1110,Lists!$A$4:$A$153,0)),"Other / Unsorted"))</f>
        <v/>
      </c>
      <c r="D1110" s="51">
        <f>IF($B1110="","",IFERROR(INDEX(Lists!$C$4:$C$153,MATCH($B1110,Lists!$A$4:$A$153,0)),"Spending"))</f>
        <v/>
      </c>
      <c r="E1110" s="50" t="n"/>
      <c r="F1110" s="52" t="n"/>
      <c r="G1110" s="50" t="n"/>
      <c r="H1110" s="50" t="n"/>
      <c r="I1110" s="50" t="n"/>
    </row>
    <row r="1111" ht="15" customHeight="1" s="36">
      <c r="A1111" s="49" t="n"/>
      <c r="B1111" s="50" t="n"/>
      <c r="C1111" s="51">
        <f>IF($B1111="","",IFERROR(INDEX(Lists!$B$4:$B$153,MATCH($B1111,Lists!$A$4:$A$153,0)),"Other / Unsorted"))</f>
        <v/>
      </c>
      <c r="D1111" s="51">
        <f>IF($B1111="","",IFERROR(INDEX(Lists!$C$4:$C$153,MATCH($B1111,Lists!$A$4:$A$153,0)),"Spending"))</f>
        <v/>
      </c>
      <c r="E1111" s="50" t="n"/>
      <c r="F1111" s="52" t="n"/>
      <c r="G1111" s="50" t="n"/>
      <c r="H1111" s="50" t="n"/>
      <c r="I1111" s="50" t="n"/>
    </row>
    <row r="1112" ht="15" customHeight="1" s="36">
      <c r="A1112" s="49" t="n"/>
      <c r="B1112" s="50" t="n"/>
      <c r="C1112" s="51">
        <f>IF($B1112="","",IFERROR(INDEX(Lists!$B$4:$B$153,MATCH($B1112,Lists!$A$4:$A$153,0)),"Other / Unsorted"))</f>
        <v/>
      </c>
      <c r="D1112" s="51">
        <f>IF($B1112="","",IFERROR(INDEX(Lists!$C$4:$C$153,MATCH($B1112,Lists!$A$4:$A$153,0)),"Spending"))</f>
        <v/>
      </c>
      <c r="E1112" s="50" t="n"/>
      <c r="F1112" s="52" t="n"/>
      <c r="G1112" s="50" t="n"/>
      <c r="H1112" s="50" t="n"/>
      <c r="I1112" s="50" t="n"/>
    </row>
    <row r="1113" ht="15" customHeight="1" s="36">
      <c r="A1113" s="49" t="n"/>
      <c r="B1113" s="50" t="n"/>
      <c r="C1113" s="51">
        <f>IF($B1113="","",IFERROR(INDEX(Lists!$B$4:$B$153,MATCH($B1113,Lists!$A$4:$A$153,0)),"Other / Unsorted"))</f>
        <v/>
      </c>
      <c r="D1113" s="51">
        <f>IF($B1113="","",IFERROR(INDEX(Lists!$C$4:$C$153,MATCH($B1113,Lists!$A$4:$A$153,0)),"Spending"))</f>
        <v/>
      </c>
      <c r="E1113" s="50" t="n"/>
      <c r="F1113" s="52" t="n"/>
      <c r="G1113" s="50" t="n"/>
      <c r="H1113" s="50" t="n"/>
      <c r="I1113" s="50" t="n"/>
    </row>
    <row r="1114" ht="15" customHeight="1" s="36">
      <c r="A1114" s="49" t="n"/>
      <c r="B1114" s="50" t="n"/>
      <c r="C1114" s="51">
        <f>IF($B1114="","",IFERROR(INDEX(Lists!$B$4:$B$153,MATCH($B1114,Lists!$A$4:$A$153,0)),"Other / Unsorted"))</f>
        <v/>
      </c>
      <c r="D1114" s="51">
        <f>IF($B1114="","",IFERROR(INDEX(Lists!$C$4:$C$153,MATCH($B1114,Lists!$A$4:$A$153,0)),"Spending"))</f>
        <v/>
      </c>
      <c r="E1114" s="50" t="n"/>
      <c r="F1114" s="52" t="n"/>
      <c r="G1114" s="50" t="n"/>
      <c r="H1114" s="50" t="n"/>
      <c r="I1114" s="50" t="n"/>
    </row>
    <row r="1115" ht="15" customHeight="1" s="36">
      <c r="A1115" s="49" t="n"/>
      <c r="B1115" s="50" t="n"/>
      <c r="C1115" s="51">
        <f>IF($B1115="","",IFERROR(INDEX(Lists!$B$4:$B$153,MATCH($B1115,Lists!$A$4:$A$153,0)),"Other / Unsorted"))</f>
        <v/>
      </c>
      <c r="D1115" s="51">
        <f>IF($B1115="","",IFERROR(INDEX(Lists!$C$4:$C$153,MATCH($B1115,Lists!$A$4:$A$153,0)),"Spending"))</f>
        <v/>
      </c>
      <c r="E1115" s="50" t="n"/>
      <c r="F1115" s="52" t="n"/>
      <c r="G1115" s="50" t="n"/>
      <c r="H1115" s="50" t="n"/>
      <c r="I1115" s="50" t="n"/>
    </row>
    <row r="1116" ht="15" customHeight="1" s="36">
      <c r="A1116" s="49" t="n"/>
      <c r="B1116" s="50" t="n"/>
      <c r="C1116" s="51">
        <f>IF($B1116="","",IFERROR(INDEX(Lists!$B$4:$B$153,MATCH($B1116,Lists!$A$4:$A$153,0)),"Other / Unsorted"))</f>
        <v/>
      </c>
      <c r="D1116" s="51">
        <f>IF($B1116="","",IFERROR(INDEX(Lists!$C$4:$C$153,MATCH($B1116,Lists!$A$4:$A$153,0)),"Spending"))</f>
        <v/>
      </c>
      <c r="E1116" s="50" t="n"/>
      <c r="F1116" s="52" t="n"/>
      <c r="G1116" s="50" t="n"/>
      <c r="H1116" s="50" t="n"/>
      <c r="I1116" s="50" t="n"/>
    </row>
    <row r="1117" ht="15" customHeight="1" s="36">
      <c r="A1117" s="49" t="n"/>
      <c r="B1117" s="50" t="n"/>
      <c r="C1117" s="51">
        <f>IF($B1117="","",IFERROR(INDEX(Lists!$B$4:$B$153,MATCH($B1117,Lists!$A$4:$A$153,0)),"Other / Unsorted"))</f>
        <v/>
      </c>
      <c r="D1117" s="51">
        <f>IF($B1117="","",IFERROR(INDEX(Lists!$C$4:$C$153,MATCH($B1117,Lists!$A$4:$A$153,0)),"Spending"))</f>
        <v/>
      </c>
      <c r="E1117" s="50" t="n"/>
      <c r="F1117" s="52" t="n"/>
      <c r="G1117" s="50" t="n"/>
      <c r="H1117" s="50" t="n"/>
      <c r="I1117" s="50" t="n"/>
    </row>
    <row r="1118" ht="15" customHeight="1" s="36">
      <c r="A1118" s="49" t="n"/>
      <c r="B1118" s="50" t="n"/>
      <c r="C1118" s="51">
        <f>IF($B1118="","",IFERROR(INDEX(Lists!$B$4:$B$153,MATCH($B1118,Lists!$A$4:$A$153,0)),"Other / Unsorted"))</f>
        <v/>
      </c>
      <c r="D1118" s="51">
        <f>IF($B1118="","",IFERROR(INDEX(Lists!$C$4:$C$153,MATCH($B1118,Lists!$A$4:$A$153,0)),"Spending"))</f>
        <v/>
      </c>
      <c r="E1118" s="50" t="n"/>
      <c r="F1118" s="52" t="n"/>
      <c r="G1118" s="50" t="n"/>
      <c r="H1118" s="50" t="n"/>
      <c r="I1118" s="50" t="n"/>
    </row>
    <row r="1119" ht="15" customHeight="1" s="36">
      <c r="A1119" s="49" t="n"/>
      <c r="B1119" s="50" t="n"/>
      <c r="C1119" s="51">
        <f>IF($B1119="","",IFERROR(INDEX(Lists!$B$4:$B$153,MATCH($B1119,Lists!$A$4:$A$153,0)),"Other / Unsorted"))</f>
        <v/>
      </c>
      <c r="D1119" s="51">
        <f>IF($B1119="","",IFERROR(INDEX(Lists!$C$4:$C$153,MATCH($B1119,Lists!$A$4:$A$153,0)),"Spending"))</f>
        <v/>
      </c>
      <c r="E1119" s="50" t="n"/>
      <c r="F1119" s="52" t="n"/>
      <c r="G1119" s="50" t="n"/>
      <c r="H1119" s="50" t="n"/>
      <c r="I1119" s="50" t="n"/>
    </row>
    <row r="1120" ht="15" customHeight="1" s="36">
      <c r="A1120" s="49" t="n"/>
      <c r="B1120" s="50" t="n"/>
      <c r="C1120" s="51">
        <f>IF($B1120="","",IFERROR(INDEX(Lists!$B$4:$B$153,MATCH($B1120,Lists!$A$4:$A$153,0)),"Other / Unsorted"))</f>
        <v/>
      </c>
      <c r="D1120" s="51">
        <f>IF($B1120="","",IFERROR(INDEX(Lists!$C$4:$C$153,MATCH($B1120,Lists!$A$4:$A$153,0)),"Spending"))</f>
        <v/>
      </c>
      <c r="E1120" s="50" t="n"/>
      <c r="F1120" s="52" t="n"/>
      <c r="G1120" s="50" t="n"/>
      <c r="H1120" s="50" t="n"/>
      <c r="I1120" s="50" t="n"/>
    </row>
    <row r="1121" ht="15" customHeight="1" s="36">
      <c r="A1121" s="49" t="n"/>
      <c r="B1121" s="50" t="n"/>
      <c r="C1121" s="51">
        <f>IF($B1121="","",IFERROR(INDEX(Lists!$B$4:$B$153,MATCH($B1121,Lists!$A$4:$A$153,0)),"Other / Unsorted"))</f>
        <v/>
      </c>
      <c r="D1121" s="51">
        <f>IF($B1121="","",IFERROR(INDEX(Lists!$C$4:$C$153,MATCH($B1121,Lists!$A$4:$A$153,0)),"Spending"))</f>
        <v/>
      </c>
      <c r="E1121" s="50" t="n"/>
      <c r="F1121" s="52" t="n"/>
      <c r="G1121" s="50" t="n"/>
      <c r="H1121" s="50" t="n"/>
      <c r="I1121" s="50" t="n"/>
    </row>
    <row r="1122" ht="15" customHeight="1" s="36">
      <c r="A1122" s="49" t="n"/>
      <c r="B1122" s="50" t="n"/>
      <c r="C1122" s="51">
        <f>IF($B1122="","",IFERROR(INDEX(Lists!$B$4:$B$153,MATCH($B1122,Lists!$A$4:$A$153,0)),"Other / Unsorted"))</f>
        <v/>
      </c>
      <c r="D1122" s="51">
        <f>IF($B1122="","",IFERROR(INDEX(Lists!$C$4:$C$153,MATCH($B1122,Lists!$A$4:$A$153,0)),"Spending"))</f>
        <v/>
      </c>
      <c r="E1122" s="50" t="n"/>
      <c r="F1122" s="52" t="n"/>
      <c r="G1122" s="50" t="n"/>
      <c r="H1122" s="50" t="n"/>
      <c r="I1122" s="50" t="n"/>
    </row>
    <row r="1123" ht="15" customHeight="1" s="36">
      <c r="A1123" s="49" t="n"/>
      <c r="B1123" s="50" t="n"/>
      <c r="C1123" s="51">
        <f>IF($B1123="","",IFERROR(INDEX(Lists!$B$4:$B$153,MATCH($B1123,Lists!$A$4:$A$153,0)),"Other / Unsorted"))</f>
        <v/>
      </c>
      <c r="D1123" s="51">
        <f>IF($B1123="","",IFERROR(INDEX(Lists!$C$4:$C$153,MATCH($B1123,Lists!$A$4:$A$153,0)),"Spending"))</f>
        <v/>
      </c>
      <c r="E1123" s="50" t="n"/>
      <c r="F1123" s="52" t="n"/>
      <c r="G1123" s="50" t="n"/>
      <c r="H1123" s="50" t="n"/>
      <c r="I1123" s="50" t="n"/>
    </row>
    <row r="1124" ht="15" customHeight="1" s="36">
      <c r="A1124" s="49" t="n"/>
      <c r="B1124" s="50" t="n"/>
      <c r="C1124" s="51">
        <f>IF($B1124="","",IFERROR(INDEX(Lists!$B$4:$B$153,MATCH($B1124,Lists!$A$4:$A$153,0)),"Other / Unsorted"))</f>
        <v/>
      </c>
      <c r="D1124" s="51">
        <f>IF($B1124="","",IFERROR(INDEX(Lists!$C$4:$C$153,MATCH($B1124,Lists!$A$4:$A$153,0)),"Spending"))</f>
        <v/>
      </c>
      <c r="E1124" s="50" t="n"/>
      <c r="F1124" s="52" t="n"/>
      <c r="G1124" s="50" t="n"/>
      <c r="H1124" s="50" t="n"/>
      <c r="I1124" s="50" t="n"/>
    </row>
    <row r="1125" ht="15" customHeight="1" s="36">
      <c r="A1125" s="49" t="n"/>
      <c r="B1125" s="50" t="n"/>
      <c r="C1125" s="51">
        <f>IF($B1125="","",IFERROR(INDEX(Lists!$B$4:$B$153,MATCH($B1125,Lists!$A$4:$A$153,0)),"Other / Unsorted"))</f>
        <v/>
      </c>
      <c r="D1125" s="51">
        <f>IF($B1125="","",IFERROR(INDEX(Lists!$C$4:$C$153,MATCH($B1125,Lists!$A$4:$A$153,0)),"Spending"))</f>
        <v/>
      </c>
      <c r="E1125" s="50" t="n"/>
      <c r="F1125" s="52" t="n"/>
      <c r="G1125" s="50" t="n"/>
      <c r="H1125" s="50" t="n"/>
      <c r="I1125" s="50" t="n"/>
    </row>
    <row r="1126" ht="15" customHeight="1" s="36">
      <c r="A1126" s="49" t="n"/>
      <c r="B1126" s="50" t="n"/>
      <c r="C1126" s="51">
        <f>IF($B1126="","",IFERROR(INDEX(Lists!$B$4:$B$153,MATCH($B1126,Lists!$A$4:$A$153,0)),"Other / Unsorted"))</f>
        <v/>
      </c>
      <c r="D1126" s="51">
        <f>IF($B1126="","",IFERROR(INDEX(Lists!$C$4:$C$153,MATCH($B1126,Lists!$A$4:$A$153,0)),"Spending"))</f>
        <v/>
      </c>
      <c r="E1126" s="50" t="n"/>
      <c r="F1126" s="52" t="n"/>
      <c r="G1126" s="50" t="n"/>
      <c r="H1126" s="50" t="n"/>
      <c r="I1126" s="50" t="n"/>
    </row>
    <row r="1127" ht="15" customHeight="1" s="36">
      <c r="A1127" s="49" t="n"/>
      <c r="B1127" s="50" t="n"/>
      <c r="C1127" s="51">
        <f>IF($B1127="","",IFERROR(INDEX(Lists!$B$4:$B$153,MATCH($B1127,Lists!$A$4:$A$153,0)),"Other / Unsorted"))</f>
        <v/>
      </c>
      <c r="D1127" s="51">
        <f>IF($B1127="","",IFERROR(INDEX(Lists!$C$4:$C$153,MATCH($B1127,Lists!$A$4:$A$153,0)),"Spending"))</f>
        <v/>
      </c>
      <c r="E1127" s="50" t="n"/>
      <c r="F1127" s="52" t="n"/>
      <c r="G1127" s="50" t="n"/>
      <c r="H1127" s="50" t="n"/>
      <c r="I1127" s="50" t="n"/>
    </row>
    <row r="1128" ht="15" customHeight="1" s="36">
      <c r="A1128" s="49" t="n"/>
      <c r="B1128" s="50" t="n"/>
      <c r="C1128" s="51">
        <f>IF($B1128="","",IFERROR(INDEX(Lists!$B$4:$B$153,MATCH($B1128,Lists!$A$4:$A$153,0)),"Other / Unsorted"))</f>
        <v/>
      </c>
      <c r="D1128" s="51">
        <f>IF($B1128="","",IFERROR(INDEX(Lists!$C$4:$C$153,MATCH($B1128,Lists!$A$4:$A$153,0)),"Spending"))</f>
        <v/>
      </c>
      <c r="E1128" s="50" t="n"/>
      <c r="F1128" s="52" t="n"/>
      <c r="G1128" s="50" t="n"/>
      <c r="H1128" s="50" t="n"/>
      <c r="I1128" s="50" t="n"/>
    </row>
    <row r="1129" ht="15" customHeight="1" s="36">
      <c r="A1129" s="49" t="n"/>
      <c r="B1129" s="50" t="n"/>
      <c r="C1129" s="51">
        <f>IF($B1129="","",IFERROR(INDEX(Lists!$B$4:$B$153,MATCH($B1129,Lists!$A$4:$A$153,0)),"Other / Unsorted"))</f>
        <v/>
      </c>
      <c r="D1129" s="51">
        <f>IF($B1129="","",IFERROR(INDEX(Lists!$C$4:$C$153,MATCH($B1129,Lists!$A$4:$A$153,0)),"Spending"))</f>
        <v/>
      </c>
      <c r="E1129" s="50" t="n"/>
      <c r="F1129" s="52" t="n"/>
      <c r="G1129" s="50" t="n"/>
      <c r="H1129" s="50" t="n"/>
      <c r="I1129" s="50" t="n"/>
    </row>
    <row r="1130" ht="15" customHeight="1" s="36">
      <c r="A1130" s="49" t="n"/>
      <c r="B1130" s="50" t="n"/>
      <c r="C1130" s="51">
        <f>IF($B1130="","",IFERROR(INDEX(Lists!$B$4:$B$153,MATCH($B1130,Lists!$A$4:$A$153,0)),"Other / Unsorted"))</f>
        <v/>
      </c>
      <c r="D1130" s="51">
        <f>IF($B1130="","",IFERROR(INDEX(Lists!$C$4:$C$153,MATCH($B1130,Lists!$A$4:$A$153,0)),"Spending"))</f>
        <v/>
      </c>
      <c r="E1130" s="50" t="n"/>
      <c r="F1130" s="52" t="n"/>
      <c r="G1130" s="50" t="n"/>
      <c r="H1130" s="50" t="n"/>
      <c r="I1130" s="50" t="n"/>
    </row>
    <row r="1131" ht="15" customHeight="1" s="36">
      <c r="A1131" s="49" t="n"/>
      <c r="B1131" s="50" t="n"/>
      <c r="C1131" s="51">
        <f>IF($B1131="","",IFERROR(INDEX(Lists!$B$4:$B$153,MATCH($B1131,Lists!$A$4:$A$153,0)),"Other / Unsorted"))</f>
        <v/>
      </c>
      <c r="D1131" s="51">
        <f>IF($B1131="","",IFERROR(INDEX(Lists!$C$4:$C$153,MATCH($B1131,Lists!$A$4:$A$153,0)),"Spending"))</f>
        <v/>
      </c>
      <c r="E1131" s="50" t="n"/>
      <c r="F1131" s="52" t="n"/>
      <c r="G1131" s="50" t="n"/>
      <c r="H1131" s="50" t="n"/>
      <c r="I1131" s="50" t="n"/>
    </row>
    <row r="1132" ht="15" customHeight="1" s="36">
      <c r="A1132" s="49" t="n"/>
      <c r="B1132" s="50" t="n"/>
      <c r="C1132" s="51">
        <f>IF($B1132="","",IFERROR(INDEX(Lists!$B$4:$B$153,MATCH($B1132,Lists!$A$4:$A$153,0)),"Other / Unsorted"))</f>
        <v/>
      </c>
      <c r="D1132" s="51">
        <f>IF($B1132="","",IFERROR(INDEX(Lists!$C$4:$C$153,MATCH($B1132,Lists!$A$4:$A$153,0)),"Spending"))</f>
        <v/>
      </c>
      <c r="E1132" s="50" t="n"/>
      <c r="F1132" s="52" t="n"/>
      <c r="G1132" s="50" t="n"/>
      <c r="H1132" s="50" t="n"/>
      <c r="I1132" s="50" t="n"/>
    </row>
    <row r="1133" ht="15" customHeight="1" s="36">
      <c r="A1133" s="49" t="n"/>
      <c r="B1133" s="50" t="n"/>
      <c r="C1133" s="51">
        <f>IF($B1133="","",IFERROR(INDEX(Lists!$B$4:$B$153,MATCH($B1133,Lists!$A$4:$A$153,0)),"Other / Unsorted"))</f>
        <v/>
      </c>
      <c r="D1133" s="51">
        <f>IF($B1133="","",IFERROR(INDEX(Lists!$C$4:$C$153,MATCH($B1133,Lists!$A$4:$A$153,0)),"Spending"))</f>
        <v/>
      </c>
      <c r="E1133" s="50" t="n"/>
      <c r="F1133" s="52" t="n"/>
      <c r="G1133" s="50" t="n"/>
      <c r="H1133" s="50" t="n"/>
      <c r="I1133" s="50" t="n"/>
    </row>
    <row r="1134" ht="15" customHeight="1" s="36">
      <c r="A1134" s="49" t="n"/>
      <c r="B1134" s="50" t="n"/>
      <c r="C1134" s="51">
        <f>IF($B1134="","",IFERROR(INDEX(Lists!$B$4:$B$153,MATCH($B1134,Lists!$A$4:$A$153,0)),"Other / Unsorted"))</f>
        <v/>
      </c>
      <c r="D1134" s="51">
        <f>IF($B1134="","",IFERROR(INDEX(Lists!$C$4:$C$153,MATCH($B1134,Lists!$A$4:$A$153,0)),"Spending"))</f>
        <v/>
      </c>
      <c r="E1134" s="50" t="n"/>
      <c r="F1134" s="52" t="n"/>
      <c r="G1134" s="50" t="n"/>
      <c r="H1134" s="50" t="n"/>
      <c r="I1134" s="50" t="n"/>
    </row>
    <row r="1135" ht="15" customHeight="1" s="36">
      <c r="A1135" s="49" t="n"/>
      <c r="B1135" s="50" t="n"/>
      <c r="C1135" s="51">
        <f>IF($B1135="","",IFERROR(INDEX(Lists!$B$4:$B$153,MATCH($B1135,Lists!$A$4:$A$153,0)),"Other / Unsorted"))</f>
        <v/>
      </c>
      <c r="D1135" s="51">
        <f>IF($B1135="","",IFERROR(INDEX(Lists!$C$4:$C$153,MATCH($B1135,Lists!$A$4:$A$153,0)),"Spending"))</f>
        <v/>
      </c>
      <c r="E1135" s="50" t="n"/>
      <c r="F1135" s="52" t="n"/>
      <c r="G1135" s="50" t="n"/>
      <c r="H1135" s="50" t="n"/>
      <c r="I1135" s="50" t="n"/>
    </row>
    <row r="1136" ht="15" customHeight="1" s="36">
      <c r="A1136" s="49" t="n"/>
      <c r="B1136" s="50" t="n"/>
      <c r="C1136" s="51">
        <f>IF($B1136="","",IFERROR(INDEX(Lists!$B$4:$B$153,MATCH($B1136,Lists!$A$4:$A$153,0)),"Other / Unsorted"))</f>
        <v/>
      </c>
      <c r="D1136" s="51">
        <f>IF($B1136="","",IFERROR(INDEX(Lists!$C$4:$C$153,MATCH($B1136,Lists!$A$4:$A$153,0)),"Spending"))</f>
        <v/>
      </c>
      <c r="E1136" s="50" t="n"/>
      <c r="F1136" s="52" t="n"/>
      <c r="G1136" s="50" t="n"/>
      <c r="H1136" s="50" t="n"/>
      <c r="I1136" s="50" t="n"/>
    </row>
    <row r="1137" ht="15" customHeight="1" s="36">
      <c r="A1137" s="49" t="n"/>
      <c r="B1137" s="50" t="n"/>
      <c r="C1137" s="51">
        <f>IF($B1137="","",IFERROR(INDEX(Lists!$B$4:$B$153,MATCH($B1137,Lists!$A$4:$A$153,0)),"Other / Unsorted"))</f>
        <v/>
      </c>
      <c r="D1137" s="51">
        <f>IF($B1137="","",IFERROR(INDEX(Lists!$C$4:$C$153,MATCH($B1137,Lists!$A$4:$A$153,0)),"Spending"))</f>
        <v/>
      </c>
      <c r="E1137" s="50" t="n"/>
      <c r="F1137" s="52" t="n"/>
      <c r="G1137" s="50" t="n"/>
      <c r="H1137" s="50" t="n"/>
      <c r="I1137" s="50" t="n"/>
    </row>
    <row r="1138" ht="15" customHeight="1" s="36">
      <c r="A1138" s="49" t="n"/>
      <c r="B1138" s="50" t="n"/>
      <c r="C1138" s="51">
        <f>IF($B1138="","",IFERROR(INDEX(Lists!$B$4:$B$153,MATCH($B1138,Lists!$A$4:$A$153,0)),"Other / Unsorted"))</f>
        <v/>
      </c>
      <c r="D1138" s="51">
        <f>IF($B1138="","",IFERROR(INDEX(Lists!$C$4:$C$153,MATCH($B1138,Lists!$A$4:$A$153,0)),"Spending"))</f>
        <v/>
      </c>
      <c r="E1138" s="50" t="n"/>
      <c r="F1138" s="52" t="n"/>
      <c r="G1138" s="50" t="n"/>
      <c r="H1138" s="50" t="n"/>
      <c r="I1138" s="50" t="n"/>
    </row>
    <row r="1139" ht="15" customHeight="1" s="36">
      <c r="A1139" s="49" t="n"/>
      <c r="B1139" s="50" t="n"/>
      <c r="C1139" s="51">
        <f>IF($B1139="","",IFERROR(INDEX(Lists!$B$4:$B$153,MATCH($B1139,Lists!$A$4:$A$153,0)),"Other / Unsorted"))</f>
        <v/>
      </c>
      <c r="D1139" s="51">
        <f>IF($B1139="","",IFERROR(INDEX(Lists!$C$4:$C$153,MATCH($B1139,Lists!$A$4:$A$153,0)),"Spending"))</f>
        <v/>
      </c>
      <c r="E1139" s="50" t="n"/>
      <c r="F1139" s="52" t="n"/>
      <c r="G1139" s="50" t="n"/>
      <c r="H1139" s="50" t="n"/>
      <c r="I1139" s="50" t="n"/>
    </row>
    <row r="1140" ht="15" customHeight="1" s="36">
      <c r="A1140" s="49" t="n"/>
      <c r="B1140" s="50" t="n"/>
      <c r="C1140" s="51">
        <f>IF($B1140="","",IFERROR(INDEX(Lists!$B$4:$B$153,MATCH($B1140,Lists!$A$4:$A$153,0)),"Other / Unsorted"))</f>
        <v/>
      </c>
      <c r="D1140" s="51">
        <f>IF($B1140="","",IFERROR(INDEX(Lists!$C$4:$C$153,MATCH($B1140,Lists!$A$4:$A$153,0)),"Spending"))</f>
        <v/>
      </c>
      <c r="E1140" s="50" t="n"/>
      <c r="F1140" s="52" t="n"/>
      <c r="G1140" s="50" t="n"/>
      <c r="H1140" s="50" t="n"/>
      <c r="I1140" s="50" t="n"/>
    </row>
    <row r="1141" ht="15" customHeight="1" s="36">
      <c r="A1141" s="49" t="n"/>
      <c r="B1141" s="50" t="n"/>
      <c r="C1141" s="51">
        <f>IF($B1141="","",IFERROR(INDEX(Lists!$B$4:$B$153,MATCH($B1141,Lists!$A$4:$A$153,0)),"Other / Unsorted"))</f>
        <v/>
      </c>
      <c r="D1141" s="51">
        <f>IF($B1141="","",IFERROR(INDEX(Lists!$C$4:$C$153,MATCH($B1141,Lists!$A$4:$A$153,0)),"Spending"))</f>
        <v/>
      </c>
      <c r="E1141" s="50" t="n"/>
      <c r="F1141" s="52" t="n"/>
      <c r="G1141" s="50" t="n"/>
      <c r="H1141" s="50" t="n"/>
      <c r="I1141" s="50" t="n"/>
    </row>
    <row r="1142" ht="15" customHeight="1" s="36">
      <c r="A1142" s="49" t="n"/>
      <c r="B1142" s="50" t="n"/>
      <c r="C1142" s="51">
        <f>IF($B1142="","",IFERROR(INDEX(Lists!$B$4:$B$153,MATCH($B1142,Lists!$A$4:$A$153,0)),"Other / Unsorted"))</f>
        <v/>
      </c>
      <c r="D1142" s="51">
        <f>IF($B1142="","",IFERROR(INDEX(Lists!$C$4:$C$153,MATCH($B1142,Lists!$A$4:$A$153,0)),"Spending"))</f>
        <v/>
      </c>
      <c r="E1142" s="50" t="n"/>
      <c r="F1142" s="52" t="n"/>
      <c r="G1142" s="50" t="n"/>
      <c r="H1142" s="50" t="n"/>
      <c r="I1142" s="50" t="n"/>
    </row>
    <row r="1143" ht="15" customHeight="1" s="36">
      <c r="A1143" s="49" t="n"/>
      <c r="B1143" s="50" t="n"/>
      <c r="C1143" s="51">
        <f>IF($B1143="","",IFERROR(INDEX(Lists!$B$4:$B$153,MATCH($B1143,Lists!$A$4:$A$153,0)),"Other / Unsorted"))</f>
        <v/>
      </c>
      <c r="D1143" s="51">
        <f>IF($B1143="","",IFERROR(INDEX(Lists!$C$4:$C$153,MATCH($B1143,Lists!$A$4:$A$153,0)),"Spending"))</f>
        <v/>
      </c>
      <c r="E1143" s="50" t="n"/>
      <c r="F1143" s="52" t="n"/>
      <c r="G1143" s="50" t="n"/>
      <c r="H1143" s="50" t="n"/>
      <c r="I1143" s="50" t="n"/>
    </row>
    <row r="1144" ht="15" customHeight="1" s="36">
      <c r="A1144" s="49" t="n"/>
      <c r="B1144" s="50" t="n"/>
      <c r="C1144" s="51">
        <f>IF($B1144="","",IFERROR(INDEX(Lists!$B$4:$B$153,MATCH($B1144,Lists!$A$4:$A$153,0)),"Other / Unsorted"))</f>
        <v/>
      </c>
      <c r="D1144" s="51">
        <f>IF($B1144="","",IFERROR(INDEX(Lists!$C$4:$C$153,MATCH($B1144,Lists!$A$4:$A$153,0)),"Spending"))</f>
        <v/>
      </c>
      <c r="E1144" s="50" t="n"/>
      <c r="F1144" s="52" t="n"/>
      <c r="G1144" s="50" t="n"/>
      <c r="H1144" s="50" t="n"/>
      <c r="I1144" s="50" t="n"/>
    </row>
    <row r="1145" ht="15" customHeight="1" s="36">
      <c r="A1145" s="49" t="n"/>
      <c r="B1145" s="50" t="n"/>
      <c r="C1145" s="51">
        <f>IF($B1145="","",IFERROR(INDEX(Lists!$B$4:$B$153,MATCH($B1145,Lists!$A$4:$A$153,0)),"Other / Unsorted"))</f>
        <v/>
      </c>
      <c r="D1145" s="51">
        <f>IF($B1145="","",IFERROR(INDEX(Lists!$C$4:$C$153,MATCH($B1145,Lists!$A$4:$A$153,0)),"Spending"))</f>
        <v/>
      </c>
      <c r="E1145" s="50" t="n"/>
      <c r="F1145" s="52" t="n"/>
      <c r="G1145" s="50" t="n"/>
      <c r="H1145" s="50" t="n"/>
      <c r="I1145" s="50" t="n"/>
    </row>
    <row r="1146" ht="15" customHeight="1" s="36">
      <c r="A1146" s="49" t="n"/>
      <c r="B1146" s="50" t="n"/>
      <c r="C1146" s="51">
        <f>IF($B1146="","",IFERROR(INDEX(Lists!$B$4:$B$153,MATCH($B1146,Lists!$A$4:$A$153,0)),"Other / Unsorted"))</f>
        <v/>
      </c>
      <c r="D1146" s="51">
        <f>IF($B1146="","",IFERROR(INDEX(Lists!$C$4:$C$153,MATCH($B1146,Lists!$A$4:$A$153,0)),"Spending"))</f>
        <v/>
      </c>
      <c r="E1146" s="50" t="n"/>
      <c r="F1146" s="52" t="n"/>
      <c r="G1146" s="50" t="n"/>
      <c r="H1146" s="50" t="n"/>
      <c r="I1146" s="50" t="n"/>
    </row>
    <row r="1147" ht="15" customHeight="1" s="36">
      <c r="A1147" s="49" t="n"/>
      <c r="B1147" s="50" t="n"/>
      <c r="C1147" s="51">
        <f>IF($B1147="","",IFERROR(INDEX(Lists!$B$4:$B$153,MATCH($B1147,Lists!$A$4:$A$153,0)),"Other / Unsorted"))</f>
        <v/>
      </c>
      <c r="D1147" s="51">
        <f>IF($B1147="","",IFERROR(INDEX(Lists!$C$4:$C$153,MATCH($B1147,Lists!$A$4:$A$153,0)),"Spending"))</f>
        <v/>
      </c>
      <c r="E1147" s="50" t="n"/>
      <c r="F1147" s="52" t="n"/>
      <c r="G1147" s="50" t="n"/>
      <c r="H1147" s="50" t="n"/>
      <c r="I1147" s="50" t="n"/>
    </row>
    <row r="1148" ht="15" customHeight="1" s="36">
      <c r="A1148" s="49" t="n"/>
      <c r="B1148" s="50" t="n"/>
      <c r="C1148" s="51">
        <f>IF($B1148="","",IFERROR(INDEX(Lists!$B$4:$B$153,MATCH($B1148,Lists!$A$4:$A$153,0)),"Other / Unsorted"))</f>
        <v/>
      </c>
      <c r="D1148" s="51">
        <f>IF($B1148="","",IFERROR(INDEX(Lists!$C$4:$C$153,MATCH($B1148,Lists!$A$4:$A$153,0)),"Spending"))</f>
        <v/>
      </c>
      <c r="E1148" s="50" t="n"/>
      <c r="F1148" s="52" t="n"/>
      <c r="G1148" s="50" t="n"/>
      <c r="H1148" s="50" t="n"/>
      <c r="I1148" s="50" t="n"/>
    </row>
    <row r="1149" ht="15" customHeight="1" s="36">
      <c r="A1149" s="49" t="n"/>
      <c r="B1149" s="50" t="n"/>
      <c r="C1149" s="51">
        <f>IF($B1149="","",IFERROR(INDEX(Lists!$B$4:$B$153,MATCH($B1149,Lists!$A$4:$A$153,0)),"Other / Unsorted"))</f>
        <v/>
      </c>
      <c r="D1149" s="51">
        <f>IF($B1149="","",IFERROR(INDEX(Lists!$C$4:$C$153,MATCH($B1149,Lists!$A$4:$A$153,0)),"Spending"))</f>
        <v/>
      </c>
      <c r="E1149" s="50" t="n"/>
      <c r="F1149" s="52" t="n"/>
      <c r="G1149" s="50" t="n"/>
      <c r="H1149" s="50" t="n"/>
      <c r="I1149" s="50" t="n"/>
    </row>
    <row r="1150" ht="15" customHeight="1" s="36">
      <c r="A1150" s="49" t="n"/>
      <c r="B1150" s="50" t="n"/>
      <c r="C1150" s="51">
        <f>IF($B1150="","",IFERROR(INDEX(Lists!$B$4:$B$153,MATCH($B1150,Lists!$A$4:$A$153,0)),"Other / Unsorted"))</f>
        <v/>
      </c>
      <c r="D1150" s="51">
        <f>IF($B1150="","",IFERROR(INDEX(Lists!$C$4:$C$153,MATCH($B1150,Lists!$A$4:$A$153,0)),"Spending"))</f>
        <v/>
      </c>
      <c r="E1150" s="50" t="n"/>
      <c r="F1150" s="52" t="n"/>
      <c r="G1150" s="50" t="n"/>
      <c r="H1150" s="50" t="n"/>
      <c r="I1150" s="50" t="n"/>
    </row>
    <row r="1151" ht="15" customHeight="1" s="36">
      <c r="A1151" s="49" t="n"/>
      <c r="B1151" s="50" t="n"/>
      <c r="C1151" s="51">
        <f>IF($B1151="","",IFERROR(INDEX(Lists!$B$4:$B$153,MATCH($B1151,Lists!$A$4:$A$153,0)),"Other / Unsorted"))</f>
        <v/>
      </c>
      <c r="D1151" s="51">
        <f>IF($B1151="","",IFERROR(INDEX(Lists!$C$4:$C$153,MATCH($B1151,Lists!$A$4:$A$153,0)),"Spending"))</f>
        <v/>
      </c>
      <c r="E1151" s="50" t="n"/>
      <c r="F1151" s="52" t="n"/>
      <c r="G1151" s="50" t="n"/>
      <c r="H1151" s="50" t="n"/>
      <c r="I1151" s="50" t="n"/>
    </row>
    <row r="1152" ht="15" customHeight="1" s="36">
      <c r="A1152" s="49" t="n"/>
      <c r="B1152" s="50" t="n"/>
      <c r="C1152" s="51">
        <f>IF($B1152="","",IFERROR(INDEX(Lists!$B$4:$B$153,MATCH($B1152,Lists!$A$4:$A$153,0)),"Other / Unsorted"))</f>
        <v/>
      </c>
      <c r="D1152" s="51">
        <f>IF($B1152="","",IFERROR(INDEX(Lists!$C$4:$C$153,MATCH($B1152,Lists!$A$4:$A$153,0)),"Spending"))</f>
        <v/>
      </c>
      <c r="E1152" s="50" t="n"/>
      <c r="F1152" s="52" t="n"/>
      <c r="G1152" s="50" t="n"/>
      <c r="H1152" s="50" t="n"/>
      <c r="I1152" s="50" t="n"/>
    </row>
    <row r="1153" ht="15" customHeight="1" s="36">
      <c r="A1153" s="49" t="n"/>
      <c r="B1153" s="50" t="n"/>
      <c r="C1153" s="51">
        <f>IF($B1153="","",IFERROR(INDEX(Lists!$B$4:$B$153,MATCH($B1153,Lists!$A$4:$A$153,0)),"Other / Unsorted"))</f>
        <v/>
      </c>
      <c r="D1153" s="51">
        <f>IF($B1153="","",IFERROR(INDEX(Lists!$C$4:$C$153,MATCH($B1153,Lists!$A$4:$A$153,0)),"Spending"))</f>
        <v/>
      </c>
      <c r="E1153" s="50" t="n"/>
      <c r="F1153" s="52" t="n"/>
      <c r="G1153" s="50" t="n"/>
      <c r="H1153" s="50" t="n"/>
      <c r="I1153" s="50" t="n"/>
    </row>
    <row r="1154" ht="15" customHeight="1" s="36">
      <c r="A1154" s="49" t="n"/>
      <c r="B1154" s="50" t="n"/>
      <c r="C1154" s="51">
        <f>IF($B1154="","",IFERROR(INDEX(Lists!$B$4:$B$153,MATCH($B1154,Lists!$A$4:$A$153,0)),"Other / Unsorted"))</f>
        <v/>
      </c>
      <c r="D1154" s="51">
        <f>IF($B1154="","",IFERROR(INDEX(Lists!$C$4:$C$153,MATCH($B1154,Lists!$A$4:$A$153,0)),"Spending"))</f>
        <v/>
      </c>
      <c r="E1154" s="50" t="n"/>
      <c r="F1154" s="52" t="n"/>
      <c r="G1154" s="50" t="n"/>
      <c r="H1154" s="50" t="n"/>
      <c r="I1154" s="50" t="n"/>
    </row>
    <row r="1155" ht="15" customHeight="1" s="36">
      <c r="A1155" s="49" t="n"/>
      <c r="B1155" s="50" t="n"/>
      <c r="C1155" s="51">
        <f>IF($B1155="","",IFERROR(INDEX(Lists!$B$4:$B$153,MATCH($B1155,Lists!$A$4:$A$153,0)),"Other / Unsorted"))</f>
        <v/>
      </c>
      <c r="D1155" s="51">
        <f>IF($B1155="","",IFERROR(INDEX(Lists!$C$4:$C$153,MATCH($B1155,Lists!$A$4:$A$153,0)),"Spending"))</f>
        <v/>
      </c>
      <c r="E1155" s="50" t="n"/>
      <c r="F1155" s="52" t="n"/>
      <c r="G1155" s="50" t="n"/>
      <c r="H1155" s="50" t="n"/>
      <c r="I1155" s="50" t="n"/>
    </row>
    <row r="1156" ht="15" customHeight="1" s="36">
      <c r="A1156" s="49" t="n"/>
      <c r="B1156" s="50" t="n"/>
      <c r="C1156" s="51">
        <f>IF($B1156="","",IFERROR(INDEX(Lists!$B$4:$B$153,MATCH($B1156,Lists!$A$4:$A$153,0)),"Other / Unsorted"))</f>
        <v/>
      </c>
      <c r="D1156" s="51">
        <f>IF($B1156="","",IFERROR(INDEX(Lists!$C$4:$C$153,MATCH($B1156,Lists!$A$4:$A$153,0)),"Spending"))</f>
        <v/>
      </c>
      <c r="E1156" s="50" t="n"/>
      <c r="F1156" s="52" t="n"/>
      <c r="G1156" s="50" t="n"/>
      <c r="H1156" s="50" t="n"/>
      <c r="I1156" s="50" t="n"/>
    </row>
    <row r="1157" ht="15" customHeight="1" s="36">
      <c r="A1157" s="49" t="n"/>
      <c r="B1157" s="50" t="n"/>
      <c r="C1157" s="51">
        <f>IF($B1157="","",IFERROR(INDEX(Lists!$B$4:$B$153,MATCH($B1157,Lists!$A$4:$A$153,0)),"Other / Unsorted"))</f>
        <v/>
      </c>
      <c r="D1157" s="51">
        <f>IF($B1157="","",IFERROR(INDEX(Lists!$C$4:$C$153,MATCH($B1157,Lists!$A$4:$A$153,0)),"Spending"))</f>
        <v/>
      </c>
      <c r="E1157" s="50" t="n"/>
      <c r="F1157" s="52" t="n"/>
      <c r="G1157" s="50" t="n"/>
      <c r="H1157" s="50" t="n"/>
      <c r="I1157" s="50" t="n"/>
    </row>
    <row r="1158" ht="15" customHeight="1" s="36">
      <c r="A1158" s="49" t="n"/>
      <c r="B1158" s="50" t="n"/>
      <c r="C1158" s="51">
        <f>IF($B1158="","",IFERROR(INDEX(Lists!$B$4:$B$153,MATCH($B1158,Lists!$A$4:$A$153,0)),"Other / Unsorted"))</f>
        <v/>
      </c>
      <c r="D1158" s="51">
        <f>IF($B1158="","",IFERROR(INDEX(Lists!$C$4:$C$153,MATCH($B1158,Lists!$A$4:$A$153,0)),"Spending"))</f>
        <v/>
      </c>
      <c r="E1158" s="50" t="n"/>
      <c r="F1158" s="52" t="n"/>
      <c r="G1158" s="50" t="n"/>
      <c r="H1158" s="50" t="n"/>
      <c r="I1158" s="50" t="n"/>
    </row>
    <row r="1159" ht="15" customHeight="1" s="36">
      <c r="A1159" s="49" t="n"/>
      <c r="B1159" s="50" t="n"/>
      <c r="C1159" s="51">
        <f>IF($B1159="","",IFERROR(INDEX(Lists!$B$4:$B$153,MATCH($B1159,Lists!$A$4:$A$153,0)),"Other / Unsorted"))</f>
        <v/>
      </c>
      <c r="D1159" s="51">
        <f>IF($B1159="","",IFERROR(INDEX(Lists!$C$4:$C$153,MATCH($B1159,Lists!$A$4:$A$153,0)),"Spending"))</f>
        <v/>
      </c>
      <c r="E1159" s="50" t="n"/>
      <c r="F1159" s="52" t="n"/>
      <c r="G1159" s="50" t="n"/>
      <c r="H1159" s="50" t="n"/>
      <c r="I1159" s="50" t="n"/>
    </row>
    <row r="1160" ht="15" customHeight="1" s="36">
      <c r="A1160" s="49" t="n"/>
      <c r="B1160" s="50" t="n"/>
      <c r="C1160" s="51">
        <f>IF($B1160="","",IFERROR(INDEX(Lists!$B$4:$B$153,MATCH($B1160,Lists!$A$4:$A$153,0)),"Other / Unsorted"))</f>
        <v/>
      </c>
      <c r="D1160" s="51">
        <f>IF($B1160="","",IFERROR(INDEX(Lists!$C$4:$C$153,MATCH($B1160,Lists!$A$4:$A$153,0)),"Spending"))</f>
        <v/>
      </c>
      <c r="E1160" s="50" t="n"/>
      <c r="F1160" s="52" t="n"/>
      <c r="G1160" s="50" t="n"/>
      <c r="H1160" s="50" t="n"/>
      <c r="I1160" s="50" t="n"/>
    </row>
    <row r="1161" ht="15" customHeight="1" s="36">
      <c r="A1161" s="49" t="n"/>
      <c r="B1161" s="50" t="n"/>
      <c r="C1161" s="51">
        <f>IF($B1161="","",IFERROR(INDEX(Lists!$B$4:$B$153,MATCH($B1161,Lists!$A$4:$A$153,0)),"Other / Unsorted"))</f>
        <v/>
      </c>
      <c r="D1161" s="51">
        <f>IF($B1161="","",IFERROR(INDEX(Lists!$C$4:$C$153,MATCH($B1161,Lists!$A$4:$A$153,0)),"Spending"))</f>
        <v/>
      </c>
      <c r="E1161" s="50" t="n"/>
      <c r="F1161" s="52" t="n"/>
      <c r="G1161" s="50" t="n"/>
      <c r="H1161" s="50" t="n"/>
      <c r="I1161" s="50" t="n"/>
    </row>
    <row r="1162" ht="15" customHeight="1" s="36">
      <c r="A1162" s="49" t="n"/>
      <c r="B1162" s="50" t="n"/>
      <c r="C1162" s="51">
        <f>IF($B1162="","",IFERROR(INDEX(Lists!$B$4:$B$153,MATCH($B1162,Lists!$A$4:$A$153,0)),"Other / Unsorted"))</f>
        <v/>
      </c>
      <c r="D1162" s="51">
        <f>IF($B1162="","",IFERROR(INDEX(Lists!$C$4:$C$153,MATCH($B1162,Lists!$A$4:$A$153,0)),"Spending"))</f>
        <v/>
      </c>
      <c r="E1162" s="50" t="n"/>
      <c r="F1162" s="52" t="n"/>
      <c r="G1162" s="50" t="n"/>
      <c r="H1162" s="50" t="n"/>
      <c r="I1162" s="50" t="n"/>
    </row>
    <row r="1163" ht="15" customHeight="1" s="36">
      <c r="A1163" s="49" t="n"/>
      <c r="B1163" s="50" t="n"/>
      <c r="C1163" s="51">
        <f>IF($B1163="","",IFERROR(INDEX(Lists!$B$4:$B$153,MATCH($B1163,Lists!$A$4:$A$153,0)),"Other / Unsorted"))</f>
        <v/>
      </c>
      <c r="D1163" s="51">
        <f>IF($B1163="","",IFERROR(INDEX(Lists!$C$4:$C$153,MATCH($B1163,Lists!$A$4:$A$153,0)),"Spending"))</f>
        <v/>
      </c>
      <c r="E1163" s="50" t="n"/>
      <c r="F1163" s="52" t="n"/>
      <c r="G1163" s="50" t="n"/>
      <c r="H1163" s="50" t="n"/>
      <c r="I1163" s="50" t="n"/>
    </row>
    <row r="1164" ht="15" customHeight="1" s="36">
      <c r="A1164" s="49" t="n"/>
      <c r="B1164" s="50" t="n"/>
      <c r="C1164" s="51">
        <f>IF($B1164="","",IFERROR(INDEX(Lists!$B$4:$B$153,MATCH($B1164,Lists!$A$4:$A$153,0)),"Other / Unsorted"))</f>
        <v/>
      </c>
      <c r="D1164" s="51">
        <f>IF($B1164="","",IFERROR(INDEX(Lists!$C$4:$C$153,MATCH($B1164,Lists!$A$4:$A$153,0)),"Spending"))</f>
        <v/>
      </c>
      <c r="E1164" s="50" t="n"/>
      <c r="F1164" s="52" t="n"/>
      <c r="G1164" s="50" t="n"/>
      <c r="H1164" s="50" t="n"/>
      <c r="I1164" s="50" t="n"/>
    </row>
    <row r="1165" ht="15" customHeight="1" s="36">
      <c r="A1165" s="49" t="n"/>
      <c r="B1165" s="50" t="n"/>
      <c r="C1165" s="51">
        <f>IF($B1165="","",IFERROR(INDEX(Lists!$B$4:$B$153,MATCH($B1165,Lists!$A$4:$A$153,0)),"Other / Unsorted"))</f>
        <v/>
      </c>
      <c r="D1165" s="51">
        <f>IF($B1165="","",IFERROR(INDEX(Lists!$C$4:$C$153,MATCH($B1165,Lists!$A$4:$A$153,0)),"Spending"))</f>
        <v/>
      </c>
      <c r="E1165" s="50" t="n"/>
      <c r="F1165" s="52" t="n"/>
      <c r="G1165" s="50" t="n"/>
      <c r="H1165" s="50" t="n"/>
      <c r="I1165" s="50" t="n"/>
    </row>
    <row r="1166" ht="15" customHeight="1" s="36">
      <c r="A1166" s="49" t="n"/>
      <c r="B1166" s="50" t="n"/>
      <c r="C1166" s="51">
        <f>IF($B1166="","",IFERROR(INDEX(Lists!$B$4:$B$153,MATCH($B1166,Lists!$A$4:$A$153,0)),"Other / Unsorted"))</f>
        <v/>
      </c>
      <c r="D1166" s="51">
        <f>IF($B1166="","",IFERROR(INDEX(Lists!$C$4:$C$153,MATCH($B1166,Lists!$A$4:$A$153,0)),"Spending"))</f>
        <v/>
      </c>
      <c r="E1166" s="50" t="n"/>
      <c r="F1166" s="52" t="n"/>
      <c r="G1166" s="50" t="n"/>
      <c r="H1166" s="50" t="n"/>
      <c r="I1166" s="50" t="n"/>
    </row>
    <row r="1167" ht="15" customHeight="1" s="36">
      <c r="A1167" s="49" t="n"/>
      <c r="B1167" s="50" t="n"/>
      <c r="C1167" s="51">
        <f>IF($B1167="","",IFERROR(INDEX(Lists!$B$4:$B$153,MATCH($B1167,Lists!$A$4:$A$153,0)),"Other / Unsorted"))</f>
        <v/>
      </c>
      <c r="D1167" s="51">
        <f>IF($B1167="","",IFERROR(INDEX(Lists!$C$4:$C$153,MATCH($B1167,Lists!$A$4:$A$153,0)),"Spending"))</f>
        <v/>
      </c>
      <c r="E1167" s="50" t="n"/>
      <c r="F1167" s="52" t="n"/>
      <c r="G1167" s="50" t="n"/>
      <c r="H1167" s="50" t="n"/>
      <c r="I1167" s="50" t="n"/>
    </row>
    <row r="1168" ht="15" customHeight="1" s="36">
      <c r="A1168" s="49" t="n"/>
      <c r="B1168" s="50" t="n"/>
      <c r="C1168" s="51">
        <f>IF($B1168="","",IFERROR(INDEX(Lists!$B$4:$B$153,MATCH($B1168,Lists!$A$4:$A$153,0)),"Other / Unsorted"))</f>
        <v/>
      </c>
      <c r="D1168" s="51">
        <f>IF($B1168="","",IFERROR(INDEX(Lists!$C$4:$C$153,MATCH($B1168,Lists!$A$4:$A$153,0)),"Spending"))</f>
        <v/>
      </c>
      <c r="E1168" s="50" t="n"/>
      <c r="F1168" s="52" t="n"/>
      <c r="G1168" s="50" t="n"/>
      <c r="H1168" s="50" t="n"/>
      <c r="I1168" s="50" t="n"/>
    </row>
    <row r="1169" ht="15" customHeight="1" s="36">
      <c r="A1169" s="49" t="n"/>
      <c r="B1169" s="50" t="n"/>
      <c r="C1169" s="51">
        <f>IF($B1169="","",IFERROR(INDEX(Lists!$B$4:$B$153,MATCH($B1169,Lists!$A$4:$A$153,0)),"Other / Unsorted"))</f>
        <v/>
      </c>
      <c r="D1169" s="51">
        <f>IF($B1169="","",IFERROR(INDEX(Lists!$C$4:$C$153,MATCH($B1169,Lists!$A$4:$A$153,0)),"Spending"))</f>
        <v/>
      </c>
      <c r="E1169" s="50" t="n"/>
      <c r="F1169" s="52" t="n"/>
      <c r="G1169" s="50" t="n"/>
      <c r="H1169" s="50" t="n"/>
      <c r="I1169" s="50" t="n"/>
    </row>
    <row r="1170" ht="15" customHeight="1" s="36">
      <c r="A1170" s="49" t="n"/>
      <c r="B1170" s="50" t="n"/>
      <c r="C1170" s="51">
        <f>IF($B1170="","",IFERROR(INDEX(Lists!$B$4:$B$153,MATCH($B1170,Lists!$A$4:$A$153,0)),"Other / Unsorted"))</f>
        <v/>
      </c>
      <c r="D1170" s="51">
        <f>IF($B1170="","",IFERROR(INDEX(Lists!$C$4:$C$153,MATCH($B1170,Lists!$A$4:$A$153,0)),"Spending"))</f>
        <v/>
      </c>
      <c r="E1170" s="50" t="n"/>
      <c r="F1170" s="52" t="n"/>
      <c r="G1170" s="50" t="n"/>
      <c r="H1170" s="50" t="n"/>
      <c r="I1170" s="50" t="n"/>
    </row>
    <row r="1171" ht="15" customHeight="1" s="36">
      <c r="A1171" s="49" t="n"/>
      <c r="B1171" s="50" t="n"/>
      <c r="C1171" s="51">
        <f>IF($B1171="","",IFERROR(INDEX(Lists!$B$4:$B$153,MATCH($B1171,Lists!$A$4:$A$153,0)),"Other / Unsorted"))</f>
        <v/>
      </c>
      <c r="D1171" s="51">
        <f>IF($B1171="","",IFERROR(INDEX(Lists!$C$4:$C$153,MATCH($B1171,Lists!$A$4:$A$153,0)),"Spending"))</f>
        <v/>
      </c>
      <c r="E1171" s="50" t="n"/>
      <c r="F1171" s="52" t="n"/>
      <c r="G1171" s="50" t="n"/>
      <c r="H1171" s="50" t="n"/>
      <c r="I1171" s="50" t="n"/>
    </row>
    <row r="1172" ht="15" customHeight="1" s="36">
      <c r="A1172" s="49" t="n"/>
      <c r="B1172" s="50" t="n"/>
      <c r="C1172" s="51">
        <f>IF($B1172="","",IFERROR(INDEX(Lists!$B$4:$B$153,MATCH($B1172,Lists!$A$4:$A$153,0)),"Other / Unsorted"))</f>
        <v/>
      </c>
      <c r="D1172" s="51">
        <f>IF($B1172="","",IFERROR(INDEX(Lists!$C$4:$C$153,MATCH($B1172,Lists!$A$4:$A$153,0)),"Spending"))</f>
        <v/>
      </c>
      <c r="E1172" s="50" t="n"/>
      <c r="F1172" s="52" t="n"/>
      <c r="G1172" s="50" t="n"/>
      <c r="H1172" s="50" t="n"/>
      <c r="I1172" s="50" t="n"/>
    </row>
    <row r="1173" ht="15" customHeight="1" s="36">
      <c r="A1173" s="49" t="n"/>
      <c r="B1173" s="50" t="n"/>
      <c r="C1173" s="51">
        <f>IF($B1173="","",IFERROR(INDEX(Lists!$B$4:$B$153,MATCH($B1173,Lists!$A$4:$A$153,0)),"Other / Unsorted"))</f>
        <v/>
      </c>
      <c r="D1173" s="51">
        <f>IF($B1173="","",IFERROR(INDEX(Lists!$C$4:$C$153,MATCH($B1173,Lists!$A$4:$A$153,0)),"Spending"))</f>
        <v/>
      </c>
      <c r="E1173" s="50" t="n"/>
      <c r="F1173" s="52" t="n"/>
      <c r="G1173" s="50" t="n"/>
      <c r="H1173" s="50" t="n"/>
      <c r="I1173" s="50" t="n"/>
    </row>
    <row r="1174" ht="15" customHeight="1" s="36">
      <c r="A1174" s="49" t="n"/>
      <c r="B1174" s="50" t="n"/>
      <c r="C1174" s="51">
        <f>IF($B1174="","",IFERROR(INDEX(Lists!$B$4:$B$153,MATCH($B1174,Lists!$A$4:$A$153,0)),"Other / Unsorted"))</f>
        <v/>
      </c>
      <c r="D1174" s="51">
        <f>IF($B1174="","",IFERROR(INDEX(Lists!$C$4:$C$153,MATCH($B1174,Lists!$A$4:$A$153,0)),"Spending"))</f>
        <v/>
      </c>
      <c r="E1174" s="50" t="n"/>
      <c r="F1174" s="52" t="n"/>
      <c r="G1174" s="50" t="n"/>
      <c r="H1174" s="50" t="n"/>
      <c r="I1174" s="50" t="n"/>
    </row>
    <row r="1175" ht="15" customHeight="1" s="36">
      <c r="A1175" s="49" t="n"/>
      <c r="B1175" s="50" t="n"/>
      <c r="C1175" s="51">
        <f>IF($B1175="","",IFERROR(INDEX(Lists!$B$4:$B$153,MATCH($B1175,Lists!$A$4:$A$153,0)),"Other / Unsorted"))</f>
        <v/>
      </c>
      <c r="D1175" s="51">
        <f>IF($B1175="","",IFERROR(INDEX(Lists!$C$4:$C$153,MATCH($B1175,Lists!$A$4:$A$153,0)),"Spending"))</f>
        <v/>
      </c>
      <c r="E1175" s="50" t="n"/>
      <c r="F1175" s="52" t="n"/>
      <c r="G1175" s="50" t="n"/>
      <c r="H1175" s="50" t="n"/>
      <c r="I1175" s="50" t="n"/>
    </row>
    <row r="1176" ht="15" customHeight="1" s="36">
      <c r="A1176" s="49" t="n"/>
      <c r="B1176" s="50" t="n"/>
      <c r="C1176" s="51">
        <f>IF($B1176="","",IFERROR(INDEX(Lists!$B$4:$B$153,MATCH($B1176,Lists!$A$4:$A$153,0)),"Other / Unsorted"))</f>
        <v/>
      </c>
      <c r="D1176" s="51">
        <f>IF($B1176="","",IFERROR(INDEX(Lists!$C$4:$C$153,MATCH($B1176,Lists!$A$4:$A$153,0)),"Spending"))</f>
        <v/>
      </c>
      <c r="E1176" s="50" t="n"/>
      <c r="F1176" s="52" t="n"/>
      <c r="G1176" s="50" t="n"/>
      <c r="H1176" s="50" t="n"/>
      <c r="I1176" s="50" t="n"/>
    </row>
    <row r="1177" ht="15" customHeight="1" s="36">
      <c r="A1177" s="49" t="n"/>
      <c r="B1177" s="50" t="n"/>
      <c r="C1177" s="51">
        <f>IF($B1177="","",IFERROR(INDEX(Lists!$B$4:$B$153,MATCH($B1177,Lists!$A$4:$A$153,0)),"Other / Unsorted"))</f>
        <v/>
      </c>
      <c r="D1177" s="51">
        <f>IF($B1177="","",IFERROR(INDEX(Lists!$C$4:$C$153,MATCH($B1177,Lists!$A$4:$A$153,0)),"Spending"))</f>
        <v/>
      </c>
      <c r="E1177" s="50" t="n"/>
      <c r="F1177" s="52" t="n"/>
      <c r="G1177" s="50" t="n"/>
      <c r="H1177" s="50" t="n"/>
      <c r="I1177" s="50" t="n"/>
    </row>
    <row r="1178" ht="15" customHeight="1" s="36">
      <c r="A1178" s="49" t="n"/>
      <c r="B1178" s="50" t="n"/>
      <c r="C1178" s="51">
        <f>IF($B1178="","",IFERROR(INDEX(Lists!$B$4:$B$153,MATCH($B1178,Lists!$A$4:$A$153,0)),"Other / Unsorted"))</f>
        <v/>
      </c>
      <c r="D1178" s="51">
        <f>IF($B1178="","",IFERROR(INDEX(Lists!$C$4:$C$153,MATCH($B1178,Lists!$A$4:$A$153,0)),"Spending"))</f>
        <v/>
      </c>
      <c r="E1178" s="50" t="n"/>
      <c r="F1178" s="52" t="n"/>
      <c r="G1178" s="50" t="n"/>
      <c r="H1178" s="50" t="n"/>
      <c r="I1178" s="50" t="n"/>
    </row>
    <row r="1179" ht="15" customHeight="1" s="36">
      <c r="A1179" s="49" t="n"/>
      <c r="B1179" s="50" t="n"/>
      <c r="C1179" s="51">
        <f>IF($B1179="","",IFERROR(INDEX(Lists!$B$4:$B$153,MATCH($B1179,Lists!$A$4:$A$153,0)),"Other / Unsorted"))</f>
        <v/>
      </c>
      <c r="D1179" s="51">
        <f>IF($B1179="","",IFERROR(INDEX(Lists!$C$4:$C$153,MATCH($B1179,Lists!$A$4:$A$153,0)),"Spending"))</f>
        <v/>
      </c>
      <c r="E1179" s="50" t="n"/>
      <c r="F1179" s="52" t="n"/>
      <c r="G1179" s="50" t="n"/>
      <c r="H1179" s="50" t="n"/>
      <c r="I1179" s="50" t="n"/>
    </row>
    <row r="1180" ht="15" customHeight="1" s="36">
      <c r="A1180" s="49" t="n"/>
      <c r="B1180" s="50" t="n"/>
      <c r="C1180" s="51">
        <f>IF($B1180="","",IFERROR(INDEX(Lists!$B$4:$B$153,MATCH($B1180,Lists!$A$4:$A$153,0)),"Other / Unsorted"))</f>
        <v/>
      </c>
      <c r="D1180" s="51">
        <f>IF($B1180="","",IFERROR(INDEX(Lists!$C$4:$C$153,MATCH($B1180,Lists!$A$4:$A$153,0)),"Spending"))</f>
        <v/>
      </c>
      <c r="E1180" s="50" t="n"/>
      <c r="F1180" s="52" t="n"/>
      <c r="G1180" s="50" t="n"/>
      <c r="H1180" s="50" t="n"/>
      <c r="I1180" s="50" t="n"/>
    </row>
    <row r="1181" ht="15" customHeight="1" s="36">
      <c r="A1181" s="49" t="n"/>
      <c r="B1181" s="50" t="n"/>
      <c r="C1181" s="51">
        <f>IF($B1181="","",IFERROR(INDEX(Lists!$B$4:$B$153,MATCH($B1181,Lists!$A$4:$A$153,0)),"Other / Unsorted"))</f>
        <v/>
      </c>
      <c r="D1181" s="51">
        <f>IF($B1181="","",IFERROR(INDEX(Lists!$C$4:$C$153,MATCH($B1181,Lists!$A$4:$A$153,0)),"Spending"))</f>
        <v/>
      </c>
      <c r="E1181" s="50" t="n"/>
      <c r="F1181" s="52" t="n"/>
      <c r="G1181" s="50" t="n"/>
      <c r="H1181" s="50" t="n"/>
      <c r="I1181" s="50" t="n"/>
    </row>
    <row r="1182" ht="15" customHeight="1" s="36">
      <c r="A1182" s="49" t="n"/>
      <c r="B1182" s="50" t="n"/>
      <c r="C1182" s="51">
        <f>IF($B1182="","",IFERROR(INDEX(Lists!$B$4:$B$153,MATCH($B1182,Lists!$A$4:$A$153,0)),"Other / Unsorted"))</f>
        <v/>
      </c>
      <c r="D1182" s="51">
        <f>IF($B1182="","",IFERROR(INDEX(Lists!$C$4:$C$153,MATCH($B1182,Lists!$A$4:$A$153,0)),"Spending"))</f>
        <v/>
      </c>
      <c r="E1182" s="50" t="n"/>
      <c r="F1182" s="52" t="n"/>
      <c r="G1182" s="50" t="n"/>
      <c r="H1182" s="50" t="n"/>
      <c r="I1182" s="50" t="n"/>
    </row>
    <row r="1183" ht="15" customHeight="1" s="36">
      <c r="A1183" s="49" t="n"/>
      <c r="B1183" s="50" t="n"/>
      <c r="C1183" s="51">
        <f>IF($B1183="","",IFERROR(INDEX(Lists!$B$4:$B$153,MATCH($B1183,Lists!$A$4:$A$153,0)),"Other / Unsorted"))</f>
        <v/>
      </c>
      <c r="D1183" s="51">
        <f>IF($B1183="","",IFERROR(INDEX(Lists!$C$4:$C$153,MATCH($B1183,Lists!$A$4:$A$153,0)),"Spending"))</f>
        <v/>
      </c>
      <c r="E1183" s="50" t="n"/>
      <c r="F1183" s="52" t="n"/>
      <c r="G1183" s="50" t="n"/>
      <c r="H1183" s="50" t="n"/>
      <c r="I1183" s="50" t="n"/>
    </row>
    <row r="1184" ht="15" customHeight="1" s="36">
      <c r="A1184" s="49" t="n"/>
      <c r="B1184" s="50" t="n"/>
      <c r="C1184" s="51">
        <f>IF($B1184="","",IFERROR(INDEX(Lists!$B$4:$B$153,MATCH($B1184,Lists!$A$4:$A$153,0)),"Other / Unsorted"))</f>
        <v/>
      </c>
      <c r="D1184" s="51">
        <f>IF($B1184="","",IFERROR(INDEX(Lists!$C$4:$C$153,MATCH($B1184,Lists!$A$4:$A$153,0)),"Spending"))</f>
        <v/>
      </c>
      <c r="E1184" s="50" t="n"/>
      <c r="F1184" s="52" t="n"/>
      <c r="G1184" s="50" t="n"/>
      <c r="H1184" s="50" t="n"/>
      <c r="I1184" s="50" t="n"/>
    </row>
    <row r="1185" ht="15" customHeight="1" s="36">
      <c r="A1185" s="49" t="n"/>
      <c r="B1185" s="50" t="n"/>
      <c r="C1185" s="51">
        <f>IF($B1185="","",IFERROR(INDEX(Lists!$B$4:$B$153,MATCH($B1185,Lists!$A$4:$A$153,0)),"Other / Unsorted"))</f>
        <v/>
      </c>
      <c r="D1185" s="51">
        <f>IF($B1185="","",IFERROR(INDEX(Lists!$C$4:$C$153,MATCH($B1185,Lists!$A$4:$A$153,0)),"Spending"))</f>
        <v/>
      </c>
      <c r="E1185" s="50" t="n"/>
      <c r="F1185" s="52" t="n"/>
      <c r="G1185" s="50" t="n"/>
      <c r="H1185" s="50" t="n"/>
      <c r="I1185" s="50" t="n"/>
    </row>
    <row r="1186" ht="15" customHeight="1" s="36">
      <c r="A1186" s="49" t="n"/>
      <c r="B1186" s="50" t="n"/>
      <c r="C1186" s="51">
        <f>IF($B1186="","",IFERROR(INDEX(Lists!$B$4:$B$153,MATCH($B1186,Lists!$A$4:$A$153,0)),"Other / Unsorted"))</f>
        <v/>
      </c>
      <c r="D1186" s="51">
        <f>IF($B1186="","",IFERROR(INDEX(Lists!$C$4:$C$153,MATCH($B1186,Lists!$A$4:$A$153,0)),"Spending"))</f>
        <v/>
      </c>
      <c r="E1186" s="50" t="n"/>
      <c r="F1186" s="52" t="n"/>
      <c r="G1186" s="50" t="n"/>
      <c r="H1186" s="50" t="n"/>
      <c r="I1186" s="50" t="n"/>
    </row>
    <row r="1187" ht="15" customHeight="1" s="36">
      <c r="A1187" s="49" t="n"/>
      <c r="B1187" s="50" t="n"/>
      <c r="C1187" s="51">
        <f>IF($B1187="","",IFERROR(INDEX(Lists!$B$4:$B$153,MATCH($B1187,Lists!$A$4:$A$153,0)),"Other / Unsorted"))</f>
        <v/>
      </c>
      <c r="D1187" s="51">
        <f>IF($B1187="","",IFERROR(INDEX(Lists!$C$4:$C$153,MATCH($B1187,Lists!$A$4:$A$153,0)),"Spending"))</f>
        <v/>
      </c>
      <c r="E1187" s="50" t="n"/>
      <c r="F1187" s="52" t="n"/>
      <c r="G1187" s="50" t="n"/>
      <c r="H1187" s="50" t="n"/>
      <c r="I1187" s="50" t="n"/>
    </row>
    <row r="1188" ht="15" customHeight="1" s="36">
      <c r="A1188" s="49" t="n"/>
      <c r="B1188" s="50" t="n"/>
      <c r="C1188" s="51">
        <f>IF($B1188="","",IFERROR(INDEX(Lists!$B$4:$B$153,MATCH($B1188,Lists!$A$4:$A$153,0)),"Other / Unsorted"))</f>
        <v/>
      </c>
      <c r="D1188" s="51">
        <f>IF($B1188="","",IFERROR(INDEX(Lists!$C$4:$C$153,MATCH($B1188,Lists!$A$4:$A$153,0)),"Spending"))</f>
        <v/>
      </c>
      <c r="E1188" s="50" t="n"/>
      <c r="F1188" s="52" t="n"/>
      <c r="G1188" s="50" t="n"/>
      <c r="H1188" s="50" t="n"/>
      <c r="I1188" s="50" t="n"/>
    </row>
    <row r="1189" ht="15" customHeight="1" s="36">
      <c r="A1189" s="49" t="n"/>
      <c r="B1189" s="50" t="n"/>
      <c r="C1189" s="51">
        <f>IF($B1189="","",IFERROR(INDEX(Lists!$B$4:$B$153,MATCH($B1189,Lists!$A$4:$A$153,0)),"Other / Unsorted"))</f>
        <v/>
      </c>
      <c r="D1189" s="51">
        <f>IF($B1189="","",IFERROR(INDEX(Lists!$C$4:$C$153,MATCH($B1189,Lists!$A$4:$A$153,0)),"Spending"))</f>
        <v/>
      </c>
      <c r="E1189" s="50" t="n"/>
      <c r="F1189" s="52" t="n"/>
      <c r="G1189" s="50" t="n"/>
      <c r="H1189" s="50" t="n"/>
      <c r="I1189" s="50" t="n"/>
    </row>
    <row r="1190" ht="15" customHeight="1" s="36">
      <c r="A1190" s="49" t="n"/>
      <c r="B1190" s="50" t="n"/>
      <c r="C1190" s="51">
        <f>IF($B1190="","",IFERROR(INDEX(Lists!$B$4:$B$153,MATCH($B1190,Lists!$A$4:$A$153,0)),"Other / Unsorted"))</f>
        <v/>
      </c>
      <c r="D1190" s="51">
        <f>IF($B1190="","",IFERROR(INDEX(Lists!$C$4:$C$153,MATCH($B1190,Lists!$A$4:$A$153,0)),"Spending"))</f>
        <v/>
      </c>
      <c r="E1190" s="50" t="n"/>
      <c r="F1190" s="52" t="n"/>
      <c r="G1190" s="50" t="n"/>
      <c r="H1190" s="50" t="n"/>
      <c r="I1190" s="50" t="n"/>
    </row>
    <row r="1191" ht="15" customHeight="1" s="36">
      <c r="A1191" s="49" t="n"/>
      <c r="B1191" s="50" t="n"/>
      <c r="C1191" s="51">
        <f>IF($B1191="","",IFERROR(INDEX(Lists!$B$4:$B$153,MATCH($B1191,Lists!$A$4:$A$153,0)),"Other / Unsorted"))</f>
        <v/>
      </c>
      <c r="D1191" s="51">
        <f>IF($B1191="","",IFERROR(INDEX(Lists!$C$4:$C$153,MATCH($B1191,Lists!$A$4:$A$153,0)),"Spending"))</f>
        <v/>
      </c>
      <c r="E1191" s="50" t="n"/>
      <c r="F1191" s="52" t="n"/>
      <c r="G1191" s="50" t="n"/>
      <c r="H1191" s="50" t="n"/>
      <c r="I1191" s="50" t="n"/>
    </row>
    <row r="1192" ht="15" customHeight="1" s="36">
      <c r="A1192" s="49" t="n"/>
      <c r="B1192" s="50" t="n"/>
      <c r="C1192" s="51">
        <f>IF($B1192="","",IFERROR(INDEX(Lists!$B$4:$B$153,MATCH($B1192,Lists!$A$4:$A$153,0)),"Other / Unsorted"))</f>
        <v/>
      </c>
      <c r="D1192" s="51">
        <f>IF($B1192="","",IFERROR(INDEX(Lists!$C$4:$C$153,MATCH($B1192,Lists!$A$4:$A$153,0)),"Spending"))</f>
        <v/>
      </c>
      <c r="E1192" s="50" t="n"/>
      <c r="F1192" s="52" t="n"/>
      <c r="G1192" s="50" t="n"/>
      <c r="H1192" s="50" t="n"/>
      <c r="I1192" s="50" t="n"/>
    </row>
    <row r="1193" ht="15" customHeight="1" s="36">
      <c r="A1193" s="49" t="n"/>
      <c r="B1193" s="50" t="n"/>
      <c r="C1193" s="51">
        <f>IF($B1193="","",IFERROR(INDEX(Lists!$B$4:$B$153,MATCH($B1193,Lists!$A$4:$A$153,0)),"Other / Unsorted"))</f>
        <v/>
      </c>
      <c r="D1193" s="51">
        <f>IF($B1193="","",IFERROR(INDEX(Lists!$C$4:$C$153,MATCH($B1193,Lists!$A$4:$A$153,0)),"Spending"))</f>
        <v/>
      </c>
      <c r="E1193" s="50" t="n"/>
      <c r="F1193" s="52" t="n"/>
      <c r="G1193" s="50" t="n"/>
      <c r="H1193" s="50" t="n"/>
      <c r="I1193" s="50" t="n"/>
    </row>
    <row r="1194" ht="15" customHeight="1" s="36">
      <c r="A1194" s="49" t="n"/>
      <c r="B1194" s="50" t="n"/>
      <c r="C1194" s="51">
        <f>IF($B1194="","",IFERROR(INDEX(Lists!$B$4:$B$153,MATCH($B1194,Lists!$A$4:$A$153,0)),"Other / Unsorted"))</f>
        <v/>
      </c>
      <c r="D1194" s="51">
        <f>IF($B1194="","",IFERROR(INDEX(Lists!$C$4:$C$153,MATCH($B1194,Lists!$A$4:$A$153,0)),"Spending"))</f>
        <v/>
      </c>
      <c r="E1194" s="50" t="n"/>
      <c r="F1194" s="52" t="n"/>
      <c r="G1194" s="50" t="n"/>
      <c r="H1194" s="50" t="n"/>
      <c r="I1194" s="50" t="n"/>
    </row>
    <row r="1195" ht="15" customHeight="1" s="36">
      <c r="A1195" s="49" t="n"/>
      <c r="B1195" s="50" t="n"/>
      <c r="C1195" s="51">
        <f>IF($B1195="","",IFERROR(INDEX(Lists!$B$4:$B$153,MATCH($B1195,Lists!$A$4:$A$153,0)),"Other / Unsorted"))</f>
        <v/>
      </c>
      <c r="D1195" s="51">
        <f>IF($B1195="","",IFERROR(INDEX(Lists!$C$4:$C$153,MATCH($B1195,Lists!$A$4:$A$153,0)),"Spending"))</f>
        <v/>
      </c>
      <c r="E1195" s="50" t="n"/>
      <c r="F1195" s="52" t="n"/>
      <c r="G1195" s="50" t="n"/>
      <c r="H1195" s="50" t="n"/>
      <c r="I1195" s="50" t="n"/>
    </row>
    <row r="1196" ht="15" customHeight="1" s="36">
      <c r="A1196" s="49" t="n"/>
      <c r="B1196" s="50" t="n"/>
      <c r="C1196" s="51">
        <f>IF($B1196="","",IFERROR(INDEX(Lists!$B$4:$B$153,MATCH($B1196,Lists!$A$4:$A$153,0)),"Other / Unsorted"))</f>
        <v/>
      </c>
      <c r="D1196" s="51">
        <f>IF($B1196="","",IFERROR(INDEX(Lists!$C$4:$C$153,MATCH($B1196,Lists!$A$4:$A$153,0)),"Spending"))</f>
        <v/>
      </c>
      <c r="E1196" s="50" t="n"/>
      <c r="F1196" s="52" t="n"/>
      <c r="G1196" s="50" t="n"/>
      <c r="H1196" s="50" t="n"/>
      <c r="I1196" s="50" t="n"/>
    </row>
    <row r="1197" ht="15" customHeight="1" s="36">
      <c r="A1197" s="49" t="n"/>
      <c r="B1197" s="50" t="n"/>
      <c r="C1197" s="51">
        <f>IF($B1197="","",IFERROR(INDEX(Lists!$B$4:$B$153,MATCH($B1197,Lists!$A$4:$A$153,0)),"Other / Unsorted"))</f>
        <v/>
      </c>
      <c r="D1197" s="51">
        <f>IF($B1197="","",IFERROR(INDEX(Lists!$C$4:$C$153,MATCH($B1197,Lists!$A$4:$A$153,0)),"Spending"))</f>
        <v/>
      </c>
      <c r="E1197" s="50" t="n"/>
      <c r="F1197" s="52" t="n"/>
      <c r="G1197" s="50" t="n"/>
      <c r="H1197" s="50" t="n"/>
      <c r="I1197" s="50" t="n"/>
    </row>
    <row r="1198" ht="15" customHeight="1" s="36">
      <c r="A1198" s="49" t="n"/>
      <c r="B1198" s="50" t="n"/>
      <c r="C1198" s="51">
        <f>IF($B1198="","",IFERROR(INDEX(Lists!$B$4:$B$153,MATCH($B1198,Lists!$A$4:$A$153,0)),"Other / Unsorted"))</f>
        <v/>
      </c>
      <c r="D1198" s="51">
        <f>IF($B1198="","",IFERROR(INDEX(Lists!$C$4:$C$153,MATCH($B1198,Lists!$A$4:$A$153,0)),"Spending"))</f>
        <v/>
      </c>
      <c r="E1198" s="50" t="n"/>
      <c r="F1198" s="52" t="n"/>
      <c r="G1198" s="50" t="n"/>
      <c r="H1198" s="50" t="n"/>
      <c r="I1198" s="50" t="n"/>
    </row>
    <row r="1199" ht="15" customHeight="1" s="36">
      <c r="A1199" s="49" t="n"/>
      <c r="B1199" s="50" t="n"/>
      <c r="C1199" s="51">
        <f>IF($B1199="","",IFERROR(INDEX(Lists!$B$4:$B$153,MATCH($B1199,Lists!$A$4:$A$153,0)),"Other / Unsorted"))</f>
        <v/>
      </c>
      <c r="D1199" s="51">
        <f>IF($B1199="","",IFERROR(INDEX(Lists!$C$4:$C$153,MATCH($B1199,Lists!$A$4:$A$153,0)),"Spending"))</f>
        <v/>
      </c>
      <c r="E1199" s="50" t="n"/>
      <c r="F1199" s="52" t="n"/>
      <c r="G1199" s="50" t="n"/>
      <c r="H1199" s="50" t="n"/>
      <c r="I1199" s="50" t="n"/>
    </row>
    <row r="1200" ht="15" customHeight="1" s="36">
      <c r="A1200" s="49" t="n"/>
      <c r="B1200" s="50" t="n"/>
      <c r="C1200" s="51">
        <f>IF($B1200="","",IFERROR(INDEX(Lists!$B$4:$B$153,MATCH($B1200,Lists!$A$4:$A$153,0)),"Other / Unsorted"))</f>
        <v/>
      </c>
      <c r="D1200" s="51">
        <f>IF($B1200="","",IFERROR(INDEX(Lists!$C$4:$C$153,MATCH($B1200,Lists!$A$4:$A$153,0)),"Spending"))</f>
        <v/>
      </c>
      <c r="E1200" s="50" t="n"/>
      <c r="F1200" s="52" t="n"/>
      <c r="G1200" s="50" t="n"/>
      <c r="H1200" s="50" t="n"/>
      <c r="I1200" s="50" t="n"/>
    </row>
    <row r="1201" ht="15" customHeight="1" s="36">
      <c r="A1201" s="49" t="n"/>
      <c r="B1201" s="50" t="n"/>
      <c r="C1201" s="51">
        <f>IF($B1201="","",IFERROR(INDEX(Lists!$B$4:$B$153,MATCH($B1201,Lists!$A$4:$A$153,0)),"Other / Unsorted"))</f>
        <v/>
      </c>
      <c r="D1201" s="51">
        <f>IF($B1201="","",IFERROR(INDEX(Lists!$C$4:$C$153,MATCH($B1201,Lists!$A$4:$A$153,0)),"Spending"))</f>
        <v/>
      </c>
      <c r="E1201" s="50" t="n"/>
      <c r="F1201" s="52" t="n"/>
      <c r="G1201" s="50" t="n"/>
      <c r="H1201" s="50" t="n"/>
      <c r="I1201" s="50" t="n"/>
    </row>
    <row r="1202" ht="15" customHeight="1" s="36">
      <c r="A1202" s="49" t="n"/>
      <c r="B1202" s="50" t="n"/>
      <c r="C1202" s="51">
        <f>IF($B1202="","",IFERROR(INDEX(Lists!$B$4:$B$153,MATCH($B1202,Lists!$A$4:$A$153,0)),"Other / Unsorted"))</f>
        <v/>
      </c>
      <c r="D1202" s="51">
        <f>IF($B1202="","",IFERROR(INDEX(Lists!$C$4:$C$153,MATCH($B1202,Lists!$A$4:$A$153,0)),"Spending"))</f>
        <v/>
      </c>
      <c r="E1202" s="50" t="n"/>
      <c r="F1202" s="52" t="n"/>
      <c r="G1202" s="50" t="n"/>
      <c r="H1202" s="50" t="n"/>
      <c r="I1202" s="50" t="n"/>
    </row>
    <row r="1203" ht="15" customHeight="1" s="36">
      <c r="A1203" s="49" t="n"/>
      <c r="B1203" s="50" t="n"/>
      <c r="C1203" s="51">
        <f>IF($B1203="","",IFERROR(INDEX(Lists!$B$4:$B$153,MATCH($B1203,Lists!$A$4:$A$153,0)),"Other / Unsorted"))</f>
        <v/>
      </c>
      <c r="D1203" s="51">
        <f>IF($B1203="","",IFERROR(INDEX(Lists!$C$4:$C$153,MATCH($B1203,Lists!$A$4:$A$153,0)),"Spending"))</f>
        <v/>
      </c>
      <c r="E1203" s="50" t="n"/>
      <c r="F1203" s="52" t="n"/>
      <c r="G1203" s="50" t="n"/>
      <c r="H1203" s="50" t="n"/>
      <c r="I1203" s="50" t="n"/>
    </row>
    <row r="1204" ht="15" customHeight="1" s="36">
      <c r="A1204" s="49" t="n"/>
      <c r="B1204" s="50" t="n"/>
      <c r="C1204" s="51">
        <f>IF($B1204="","",IFERROR(INDEX(Lists!$B$4:$B$153,MATCH($B1204,Lists!$A$4:$A$153,0)),"Other / Unsorted"))</f>
        <v/>
      </c>
      <c r="D1204" s="51">
        <f>IF($B1204="","",IFERROR(INDEX(Lists!$C$4:$C$153,MATCH($B1204,Lists!$A$4:$A$153,0)),"Spending"))</f>
        <v/>
      </c>
      <c r="E1204" s="50" t="n"/>
      <c r="F1204" s="52" t="n"/>
      <c r="G1204" s="50" t="n"/>
      <c r="H1204" s="50" t="n"/>
      <c r="I1204" s="50" t="n"/>
    </row>
    <row r="1205" ht="15" customHeight="1" s="36">
      <c r="A1205" s="49" t="n"/>
      <c r="B1205" s="50" t="n"/>
      <c r="C1205" s="51">
        <f>IF($B1205="","",IFERROR(INDEX(Lists!$B$4:$B$153,MATCH($B1205,Lists!$A$4:$A$153,0)),"Other / Unsorted"))</f>
        <v/>
      </c>
      <c r="D1205" s="51">
        <f>IF($B1205="","",IFERROR(INDEX(Lists!$C$4:$C$153,MATCH($B1205,Lists!$A$4:$A$153,0)),"Spending"))</f>
        <v/>
      </c>
      <c r="E1205" s="50" t="n"/>
      <c r="F1205" s="52" t="n"/>
      <c r="G1205" s="50" t="n"/>
      <c r="H1205" s="50" t="n"/>
      <c r="I1205" s="50" t="n"/>
    </row>
    <row r="1206" ht="15" customHeight="1" s="36">
      <c r="A1206" s="49" t="n"/>
      <c r="B1206" s="50" t="n"/>
      <c r="C1206" s="51">
        <f>IF($B1206="","",IFERROR(INDEX(Lists!$B$4:$B$153,MATCH($B1206,Lists!$A$4:$A$153,0)),"Other / Unsorted"))</f>
        <v/>
      </c>
      <c r="D1206" s="51">
        <f>IF($B1206="","",IFERROR(INDEX(Lists!$C$4:$C$153,MATCH($B1206,Lists!$A$4:$A$153,0)),"Spending"))</f>
        <v/>
      </c>
      <c r="E1206" s="50" t="n"/>
      <c r="F1206" s="52" t="n"/>
      <c r="G1206" s="50" t="n"/>
      <c r="H1206" s="50" t="n"/>
      <c r="I1206" s="50" t="n"/>
    </row>
    <row r="1207" ht="15" customHeight="1" s="36">
      <c r="A1207" s="49" t="n"/>
      <c r="B1207" s="50" t="n"/>
      <c r="C1207" s="51">
        <f>IF($B1207="","",IFERROR(INDEX(Lists!$B$4:$B$153,MATCH($B1207,Lists!$A$4:$A$153,0)),"Other / Unsorted"))</f>
        <v/>
      </c>
      <c r="D1207" s="51">
        <f>IF($B1207="","",IFERROR(INDEX(Lists!$C$4:$C$153,MATCH($B1207,Lists!$A$4:$A$153,0)),"Spending"))</f>
        <v/>
      </c>
      <c r="E1207" s="50" t="n"/>
      <c r="F1207" s="52" t="n"/>
      <c r="G1207" s="50" t="n"/>
      <c r="H1207" s="50" t="n"/>
      <c r="I1207" s="50" t="n"/>
    </row>
    <row r="1208" ht="15" customHeight="1" s="36">
      <c r="A1208" s="49" t="n"/>
      <c r="B1208" s="50" t="n"/>
      <c r="C1208" s="51">
        <f>IF($B1208="","",IFERROR(INDEX(Lists!$B$4:$B$153,MATCH($B1208,Lists!$A$4:$A$153,0)),"Other / Unsorted"))</f>
        <v/>
      </c>
      <c r="D1208" s="51">
        <f>IF($B1208="","",IFERROR(INDEX(Lists!$C$4:$C$153,MATCH($B1208,Lists!$A$4:$A$153,0)),"Spending"))</f>
        <v/>
      </c>
      <c r="E1208" s="50" t="n"/>
      <c r="F1208" s="52" t="n"/>
      <c r="G1208" s="50" t="n"/>
      <c r="H1208" s="50" t="n"/>
      <c r="I1208" s="50" t="n"/>
    </row>
    <row r="1209" ht="15" customHeight="1" s="36">
      <c r="A1209" s="49" t="n"/>
      <c r="B1209" s="50" t="n"/>
      <c r="C1209" s="51">
        <f>IF($B1209="","",IFERROR(INDEX(Lists!$B$4:$B$153,MATCH($B1209,Lists!$A$4:$A$153,0)),"Other / Unsorted"))</f>
        <v/>
      </c>
      <c r="D1209" s="51">
        <f>IF($B1209="","",IFERROR(INDEX(Lists!$C$4:$C$153,MATCH($B1209,Lists!$A$4:$A$153,0)),"Spending"))</f>
        <v/>
      </c>
      <c r="E1209" s="50" t="n"/>
      <c r="F1209" s="52" t="n"/>
      <c r="G1209" s="50" t="n"/>
      <c r="H1209" s="50" t="n"/>
      <c r="I1209" s="50" t="n"/>
    </row>
    <row r="1210" ht="15" customHeight="1" s="36">
      <c r="A1210" s="49" t="n"/>
      <c r="B1210" s="50" t="n"/>
      <c r="C1210" s="51">
        <f>IF($B1210="","",IFERROR(INDEX(Lists!$B$4:$B$153,MATCH($B1210,Lists!$A$4:$A$153,0)),"Other / Unsorted"))</f>
        <v/>
      </c>
      <c r="D1210" s="51">
        <f>IF($B1210="","",IFERROR(INDEX(Lists!$C$4:$C$153,MATCH($B1210,Lists!$A$4:$A$153,0)),"Spending"))</f>
        <v/>
      </c>
      <c r="E1210" s="50" t="n"/>
      <c r="F1210" s="52" t="n"/>
      <c r="G1210" s="50" t="n"/>
      <c r="H1210" s="50" t="n"/>
      <c r="I1210" s="50" t="n"/>
    </row>
    <row r="1211" ht="15" customHeight="1" s="36">
      <c r="A1211" s="49" t="n"/>
      <c r="B1211" s="50" t="n"/>
      <c r="C1211" s="51">
        <f>IF($B1211="","",IFERROR(INDEX(Lists!$B$4:$B$153,MATCH($B1211,Lists!$A$4:$A$153,0)),"Other / Unsorted"))</f>
        <v/>
      </c>
      <c r="D1211" s="51">
        <f>IF($B1211="","",IFERROR(INDEX(Lists!$C$4:$C$153,MATCH($B1211,Lists!$A$4:$A$153,0)),"Spending"))</f>
        <v/>
      </c>
      <c r="E1211" s="50" t="n"/>
      <c r="F1211" s="52" t="n"/>
      <c r="G1211" s="50" t="n"/>
      <c r="H1211" s="50" t="n"/>
      <c r="I1211" s="50" t="n"/>
    </row>
    <row r="1212" ht="15" customHeight="1" s="36">
      <c r="A1212" s="49" t="n"/>
      <c r="B1212" s="50" t="n"/>
      <c r="C1212" s="51">
        <f>IF($B1212="","",IFERROR(INDEX(Lists!$B$4:$B$153,MATCH($B1212,Lists!$A$4:$A$153,0)),"Other / Unsorted"))</f>
        <v/>
      </c>
      <c r="D1212" s="51">
        <f>IF($B1212="","",IFERROR(INDEX(Lists!$C$4:$C$153,MATCH($B1212,Lists!$A$4:$A$153,0)),"Spending"))</f>
        <v/>
      </c>
      <c r="E1212" s="50" t="n"/>
      <c r="F1212" s="52" t="n"/>
      <c r="G1212" s="50" t="n"/>
      <c r="H1212" s="50" t="n"/>
      <c r="I1212" s="50" t="n"/>
    </row>
    <row r="1213" ht="15" customHeight="1" s="36">
      <c r="A1213" s="49" t="n"/>
      <c r="B1213" s="50" t="n"/>
      <c r="C1213" s="51">
        <f>IF($B1213="","",IFERROR(INDEX(Lists!$B$4:$B$153,MATCH($B1213,Lists!$A$4:$A$153,0)),"Other / Unsorted"))</f>
        <v/>
      </c>
      <c r="D1213" s="51">
        <f>IF($B1213="","",IFERROR(INDEX(Lists!$C$4:$C$153,MATCH($B1213,Lists!$A$4:$A$153,0)),"Spending"))</f>
        <v/>
      </c>
      <c r="E1213" s="50" t="n"/>
      <c r="F1213" s="52" t="n"/>
      <c r="G1213" s="50" t="n"/>
      <c r="H1213" s="50" t="n"/>
      <c r="I1213" s="50" t="n"/>
    </row>
    <row r="1214" ht="15" customHeight="1" s="36">
      <c r="A1214" s="49" t="n"/>
      <c r="B1214" s="50" t="n"/>
      <c r="C1214" s="51">
        <f>IF($B1214="","",IFERROR(INDEX(Lists!$B$4:$B$153,MATCH($B1214,Lists!$A$4:$A$153,0)),"Other / Unsorted"))</f>
        <v/>
      </c>
      <c r="D1214" s="51">
        <f>IF($B1214="","",IFERROR(INDEX(Lists!$C$4:$C$153,MATCH($B1214,Lists!$A$4:$A$153,0)),"Spending"))</f>
        <v/>
      </c>
      <c r="E1214" s="50" t="n"/>
      <c r="F1214" s="52" t="n"/>
      <c r="G1214" s="50" t="n"/>
      <c r="H1214" s="50" t="n"/>
      <c r="I1214" s="50" t="n"/>
    </row>
    <row r="1215" ht="15" customHeight="1" s="36">
      <c r="A1215" s="49" t="n"/>
      <c r="B1215" s="50" t="n"/>
      <c r="C1215" s="51">
        <f>IF($B1215="","",IFERROR(INDEX(Lists!$B$4:$B$153,MATCH($B1215,Lists!$A$4:$A$153,0)),"Other / Unsorted"))</f>
        <v/>
      </c>
      <c r="D1215" s="51">
        <f>IF($B1215="","",IFERROR(INDEX(Lists!$C$4:$C$153,MATCH($B1215,Lists!$A$4:$A$153,0)),"Spending"))</f>
        <v/>
      </c>
      <c r="E1215" s="50" t="n"/>
      <c r="F1215" s="52" t="n"/>
      <c r="G1215" s="50" t="n"/>
      <c r="H1215" s="50" t="n"/>
      <c r="I1215" s="50" t="n"/>
    </row>
    <row r="1216" ht="15" customHeight="1" s="36">
      <c r="A1216" s="49" t="n"/>
      <c r="B1216" s="50" t="n"/>
      <c r="C1216" s="51">
        <f>IF($B1216="","",IFERROR(INDEX(Lists!$B$4:$B$153,MATCH($B1216,Lists!$A$4:$A$153,0)),"Other / Unsorted"))</f>
        <v/>
      </c>
      <c r="D1216" s="51">
        <f>IF($B1216="","",IFERROR(INDEX(Lists!$C$4:$C$153,MATCH($B1216,Lists!$A$4:$A$153,0)),"Spending"))</f>
        <v/>
      </c>
      <c r="E1216" s="50" t="n"/>
      <c r="F1216" s="52" t="n"/>
      <c r="G1216" s="50" t="n"/>
      <c r="H1216" s="50" t="n"/>
      <c r="I1216" s="50" t="n"/>
    </row>
    <row r="1217" ht="15" customHeight="1" s="36">
      <c r="A1217" s="49" t="n"/>
      <c r="B1217" s="50" t="n"/>
      <c r="C1217" s="51">
        <f>IF($B1217="","",IFERROR(INDEX(Lists!$B$4:$B$153,MATCH($B1217,Lists!$A$4:$A$153,0)),"Other / Unsorted"))</f>
        <v/>
      </c>
      <c r="D1217" s="51">
        <f>IF($B1217="","",IFERROR(INDEX(Lists!$C$4:$C$153,MATCH($B1217,Lists!$A$4:$A$153,0)),"Spending"))</f>
        <v/>
      </c>
      <c r="E1217" s="50" t="n"/>
      <c r="F1217" s="52" t="n"/>
      <c r="G1217" s="50" t="n"/>
      <c r="H1217" s="50" t="n"/>
      <c r="I1217" s="50" t="n"/>
    </row>
    <row r="1218" ht="15" customHeight="1" s="36">
      <c r="A1218" s="49" t="n"/>
      <c r="B1218" s="50" t="n"/>
      <c r="C1218" s="51">
        <f>IF($B1218="","",IFERROR(INDEX(Lists!$B$4:$B$153,MATCH($B1218,Lists!$A$4:$A$153,0)),"Other / Unsorted"))</f>
        <v/>
      </c>
      <c r="D1218" s="51">
        <f>IF($B1218="","",IFERROR(INDEX(Lists!$C$4:$C$153,MATCH($B1218,Lists!$A$4:$A$153,0)),"Spending"))</f>
        <v/>
      </c>
      <c r="E1218" s="50" t="n"/>
      <c r="F1218" s="52" t="n"/>
      <c r="G1218" s="50" t="n"/>
      <c r="H1218" s="50" t="n"/>
      <c r="I1218" s="50" t="n"/>
    </row>
    <row r="1219" ht="15" customHeight="1" s="36">
      <c r="A1219" s="49" t="n"/>
      <c r="B1219" s="50" t="n"/>
      <c r="C1219" s="51">
        <f>IF($B1219="","",IFERROR(INDEX(Lists!$B$4:$B$153,MATCH($B1219,Lists!$A$4:$A$153,0)),"Other / Unsorted"))</f>
        <v/>
      </c>
      <c r="D1219" s="51">
        <f>IF($B1219="","",IFERROR(INDEX(Lists!$C$4:$C$153,MATCH($B1219,Lists!$A$4:$A$153,0)),"Spending"))</f>
        <v/>
      </c>
      <c r="E1219" s="50" t="n"/>
      <c r="F1219" s="52" t="n"/>
      <c r="G1219" s="50" t="n"/>
      <c r="H1219" s="50" t="n"/>
      <c r="I1219" s="50" t="n"/>
    </row>
    <row r="1220" ht="15" customHeight="1" s="36">
      <c r="A1220" s="49" t="n"/>
      <c r="B1220" s="50" t="n"/>
      <c r="C1220" s="51">
        <f>IF($B1220="","",IFERROR(INDEX(Lists!$B$4:$B$153,MATCH($B1220,Lists!$A$4:$A$153,0)),"Other / Unsorted"))</f>
        <v/>
      </c>
      <c r="D1220" s="51">
        <f>IF($B1220="","",IFERROR(INDEX(Lists!$C$4:$C$153,MATCH($B1220,Lists!$A$4:$A$153,0)),"Spending"))</f>
        <v/>
      </c>
      <c r="E1220" s="50" t="n"/>
      <c r="F1220" s="52" t="n"/>
      <c r="G1220" s="50" t="n"/>
      <c r="H1220" s="50" t="n"/>
      <c r="I1220" s="50" t="n"/>
    </row>
    <row r="1221" ht="15" customHeight="1" s="36">
      <c r="A1221" s="49" t="n"/>
      <c r="B1221" s="50" t="n"/>
      <c r="C1221" s="51">
        <f>IF($B1221="","",IFERROR(INDEX(Lists!$B$4:$B$153,MATCH($B1221,Lists!$A$4:$A$153,0)),"Other / Unsorted"))</f>
        <v/>
      </c>
      <c r="D1221" s="51">
        <f>IF($B1221="","",IFERROR(INDEX(Lists!$C$4:$C$153,MATCH($B1221,Lists!$A$4:$A$153,0)),"Spending"))</f>
        <v/>
      </c>
      <c r="E1221" s="50" t="n"/>
      <c r="F1221" s="52" t="n"/>
      <c r="G1221" s="50" t="n"/>
      <c r="H1221" s="50" t="n"/>
      <c r="I1221" s="50" t="n"/>
    </row>
    <row r="1222" ht="15" customHeight="1" s="36">
      <c r="A1222" s="49" t="n"/>
      <c r="B1222" s="50" t="n"/>
      <c r="C1222" s="51">
        <f>IF($B1222="","",IFERROR(INDEX(Lists!$B$4:$B$153,MATCH($B1222,Lists!$A$4:$A$153,0)),"Other / Unsorted"))</f>
        <v/>
      </c>
      <c r="D1222" s="51">
        <f>IF($B1222="","",IFERROR(INDEX(Lists!$C$4:$C$153,MATCH($B1222,Lists!$A$4:$A$153,0)),"Spending"))</f>
        <v/>
      </c>
      <c r="E1222" s="50" t="n"/>
      <c r="F1222" s="52" t="n"/>
      <c r="G1222" s="50" t="n"/>
      <c r="H1222" s="50" t="n"/>
      <c r="I1222" s="50" t="n"/>
    </row>
    <row r="1223" ht="15" customHeight="1" s="36">
      <c r="A1223" s="49" t="n"/>
      <c r="B1223" s="50" t="n"/>
      <c r="C1223" s="51">
        <f>IF($B1223="","",IFERROR(INDEX(Lists!$B$4:$B$153,MATCH($B1223,Lists!$A$4:$A$153,0)),"Other / Unsorted"))</f>
        <v/>
      </c>
      <c r="D1223" s="51">
        <f>IF($B1223="","",IFERROR(INDEX(Lists!$C$4:$C$153,MATCH($B1223,Lists!$A$4:$A$153,0)),"Spending"))</f>
        <v/>
      </c>
      <c r="E1223" s="50" t="n"/>
      <c r="F1223" s="52" t="n"/>
      <c r="G1223" s="50" t="n"/>
      <c r="H1223" s="50" t="n"/>
      <c r="I1223" s="50" t="n"/>
    </row>
    <row r="1224" ht="15" customHeight="1" s="36">
      <c r="A1224" s="49" t="n"/>
      <c r="B1224" s="50" t="n"/>
      <c r="C1224" s="51">
        <f>IF($B1224="","",IFERROR(INDEX(Lists!$B$4:$B$153,MATCH($B1224,Lists!$A$4:$A$153,0)),"Other / Unsorted"))</f>
        <v/>
      </c>
      <c r="D1224" s="51">
        <f>IF($B1224="","",IFERROR(INDEX(Lists!$C$4:$C$153,MATCH($B1224,Lists!$A$4:$A$153,0)),"Spending"))</f>
        <v/>
      </c>
      <c r="E1224" s="50" t="n"/>
      <c r="F1224" s="52" t="n"/>
      <c r="G1224" s="50" t="n"/>
      <c r="H1224" s="50" t="n"/>
      <c r="I1224" s="50" t="n"/>
    </row>
    <row r="1225" ht="15" customHeight="1" s="36">
      <c r="A1225" s="49" t="n"/>
      <c r="B1225" s="50" t="n"/>
      <c r="C1225" s="51">
        <f>IF($B1225="","",IFERROR(INDEX(Lists!$B$4:$B$153,MATCH($B1225,Lists!$A$4:$A$153,0)),"Other / Unsorted"))</f>
        <v/>
      </c>
      <c r="D1225" s="51">
        <f>IF($B1225="","",IFERROR(INDEX(Lists!$C$4:$C$153,MATCH($B1225,Lists!$A$4:$A$153,0)),"Spending"))</f>
        <v/>
      </c>
      <c r="E1225" s="50" t="n"/>
      <c r="F1225" s="52" t="n"/>
      <c r="G1225" s="50" t="n"/>
      <c r="H1225" s="50" t="n"/>
      <c r="I1225" s="50" t="n"/>
    </row>
    <row r="1226" ht="15" customHeight="1" s="36">
      <c r="A1226" s="49" t="n"/>
      <c r="B1226" s="50" t="n"/>
      <c r="C1226" s="51">
        <f>IF($B1226="","",IFERROR(INDEX(Lists!$B$4:$B$153,MATCH($B1226,Lists!$A$4:$A$153,0)),"Other / Unsorted"))</f>
        <v/>
      </c>
      <c r="D1226" s="51">
        <f>IF($B1226="","",IFERROR(INDEX(Lists!$C$4:$C$153,MATCH($B1226,Lists!$A$4:$A$153,0)),"Spending"))</f>
        <v/>
      </c>
      <c r="E1226" s="50" t="n"/>
      <c r="F1226" s="52" t="n"/>
      <c r="G1226" s="50" t="n"/>
      <c r="H1226" s="50" t="n"/>
      <c r="I1226" s="50" t="n"/>
    </row>
    <row r="1227" ht="15" customHeight="1" s="36">
      <c r="A1227" s="49" t="n"/>
      <c r="B1227" s="50" t="n"/>
      <c r="C1227" s="51">
        <f>IF($B1227="","",IFERROR(INDEX(Lists!$B$4:$B$153,MATCH($B1227,Lists!$A$4:$A$153,0)),"Other / Unsorted"))</f>
        <v/>
      </c>
      <c r="D1227" s="51">
        <f>IF($B1227="","",IFERROR(INDEX(Lists!$C$4:$C$153,MATCH($B1227,Lists!$A$4:$A$153,0)),"Spending"))</f>
        <v/>
      </c>
      <c r="E1227" s="50" t="n"/>
      <c r="F1227" s="52" t="n"/>
      <c r="G1227" s="50" t="n"/>
      <c r="H1227" s="50" t="n"/>
      <c r="I1227" s="50" t="n"/>
    </row>
    <row r="1228" ht="15" customHeight="1" s="36">
      <c r="A1228" s="49" t="n"/>
      <c r="B1228" s="50" t="n"/>
      <c r="C1228" s="51">
        <f>IF($B1228="","",IFERROR(INDEX(Lists!$B$4:$B$153,MATCH($B1228,Lists!$A$4:$A$153,0)),"Other / Unsorted"))</f>
        <v/>
      </c>
      <c r="D1228" s="51">
        <f>IF($B1228="","",IFERROR(INDEX(Lists!$C$4:$C$153,MATCH($B1228,Lists!$A$4:$A$153,0)),"Spending"))</f>
        <v/>
      </c>
      <c r="E1228" s="50" t="n"/>
      <c r="F1228" s="52" t="n"/>
      <c r="G1228" s="50" t="n"/>
      <c r="H1228" s="50" t="n"/>
      <c r="I1228" s="50" t="n"/>
    </row>
    <row r="1229" ht="15" customHeight="1" s="36">
      <c r="A1229" s="49" t="n"/>
      <c r="B1229" s="50" t="n"/>
      <c r="C1229" s="51">
        <f>IF($B1229="","",IFERROR(INDEX(Lists!$B$4:$B$153,MATCH($B1229,Lists!$A$4:$A$153,0)),"Other / Unsorted"))</f>
        <v/>
      </c>
      <c r="D1229" s="51">
        <f>IF($B1229="","",IFERROR(INDEX(Lists!$C$4:$C$153,MATCH($B1229,Lists!$A$4:$A$153,0)),"Spending"))</f>
        <v/>
      </c>
      <c r="E1229" s="50" t="n"/>
      <c r="F1229" s="52" t="n"/>
      <c r="G1229" s="50" t="n"/>
      <c r="H1229" s="50" t="n"/>
      <c r="I1229" s="50" t="n"/>
    </row>
    <row r="1230" ht="15" customHeight="1" s="36">
      <c r="A1230" s="49" t="n"/>
      <c r="B1230" s="50" t="n"/>
      <c r="C1230" s="51">
        <f>IF($B1230="","",IFERROR(INDEX(Lists!$B$4:$B$153,MATCH($B1230,Lists!$A$4:$A$153,0)),"Other / Unsorted"))</f>
        <v/>
      </c>
      <c r="D1230" s="51">
        <f>IF($B1230="","",IFERROR(INDEX(Lists!$C$4:$C$153,MATCH($B1230,Lists!$A$4:$A$153,0)),"Spending"))</f>
        <v/>
      </c>
      <c r="E1230" s="50" t="n"/>
      <c r="F1230" s="52" t="n"/>
      <c r="G1230" s="50" t="n"/>
      <c r="H1230" s="50" t="n"/>
      <c r="I1230" s="50" t="n"/>
    </row>
    <row r="1231" ht="15" customHeight="1" s="36">
      <c r="A1231" s="49" t="n"/>
      <c r="B1231" s="50" t="n"/>
      <c r="C1231" s="51">
        <f>IF($B1231="","",IFERROR(INDEX(Lists!$B$4:$B$153,MATCH($B1231,Lists!$A$4:$A$153,0)),"Other / Unsorted"))</f>
        <v/>
      </c>
      <c r="D1231" s="51">
        <f>IF($B1231="","",IFERROR(INDEX(Lists!$C$4:$C$153,MATCH($B1231,Lists!$A$4:$A$153,0)),"Spending"))</f>
        <v/>
      </c>
      <c r="E1231" s="50" t="n"/>
      <c r="F1231" s="52" t="n"/>
      <c r="G1231" s="50" t="n"/>
      <c r="H1231" s="50" t="n"/>
      <c r="I1231" s="50" t="n"/>
    </row>
    <row r="1232" ht="15" customHeight="1" s="36">
      <c r="A1232" s="49" t="n"/>
      <c r="B1232" s="50" t="n"/>
      <c r="C1232" s="51">
        <f>IF($B1232="","",IFERROR(INDEX(Lists!$B$4:$B$153,MATCH($B1232,Lists!$A$4:$A$153,0)),"Other / Unsorted"))</f>
        <v/>
      </c>
      <c r="D1232" s="51">
        <f>IF($B1232="","",IFERROR(INDEX(Lists!$C$4:$C$153,MATCH($B1232,Lists!$A$4:$A$153,0)),"Spending"))</f>
        <v/>
      </c>
      <c r="E1232" s="50" t="n"/>
      <c r="F1232" s="52" t="n"/>
      <c r="G1232" s="50" t="n"/>
      <c r="H1232" s="50" t="n"/>
      <c r="I1232" s="50" t="n"/>
    </row>
    <row r="1233" ht="15" customHeight="1" s="36">
      <c r="A1233" s="49" t="n"/>
      <c r="B1233" s="50" t="n"/>
      <c r="C1233" s="51">
        <f>IF($B1233="","",IFERROR(INDEX(Lists!$B$4:$B$153,MATCH($B1233,Lists!$A$4:$A$153,0)),"Other / Unsorted"))</f>
        <v/>
      </c>
      <c r="D1233" s="51">
        <f>IF($B1233="","",IFERROR(INDEX(Lists!$C$4:$C$153,MATCH($B1233,Lists!$A$4:$A$153,0)),"Spending"))</f>
        <v/>
      </c>
      <c r="E1233" s="50" t="n"/>
      <c r="F1233" s="52" t="n"/>
      <c r="G1233" s="50" t="n"/>
      <c r="H1233" s="50" t="n"/>
      <c r="I1233" s="50" t="n"/>
    </row>
    <row r="1234" ht="15" customHeight="1" s="36">
      <c r="A1234" s="49" t="n"/>
      <c r="B1234" s="50" t="n"/>
      <c r="C1234" s="51">
        <f>IF($B1234="","",IFERROR(INDEX(Lists!$B$4:$B$153,MATCH($B1234,Lists!$A$4:$A$153,0)),"Other / Unsorted"))</f>
        <v/>
      </c>
      <c r="D1234" s="51">
        <f>IF($B1234="","",IFERROR(INDEX(Lists!$C$4:$C$153,MATCH($B1234,Lists!$A$4:$A$153,0)),"Spending"))</f>
        <v/>
      </c>
      <c r="E1234" s="50" t="n"/>
      <c r="F1234" s="52" t="n"/>
      <c r="G1234" s="50" t="n"/>
      <c r="H1234" s="50" t="n"/>
      <c r="I1234" s="50" t="n"/>
    </row>
    <row r="1235" ht="15" customHeight="1" s="36">
      <c r="A1235" s="49" t="n"/>
      <c r="B1235" s="50" t="n"/>
      <c r="C1235" s="51">
        <f>IF($B1235="","",IFERROR(INDEX(Lists!$B$4:$B$153,MATCH($B1235,Lists!$A$4:$A$153,0)),"Other / Unsorted"))</f>
        <v/>
      </c>
      <c r="D1235" s="51">
        <f>IF($B1235="","",IFERROR(INDEX(Lists!$C$4:$C$153,MATCH($B1235,Lists!$A$4:$A$153,0)),"Spending"))</f>
        <v/>
      </c>
      <c r="E1235" s="50" t="n"/>
      <c r="F1235" s="52" t="n"/>
      <c r="G1235" s="50" t="n"/>
      <c r="H1235" s="50" t="n"/>
      <c r="I1235" s="50" t="n"/>
    </row>
    <row r="1236" ht="15" customHeight="1" s="36">
      <c r="A1236" s="49" t="n"/>
      <c r="B1236" s="50" t="n"/>
      <c r="C1236" s="51">
        <f>IF($B1236="","",IFERROR(INDEX(Lists!$B$4:$B$153,MATCH($B1236,Lists!$A$4:$A$153,0)),"Other / Unsorted"))</f>
        <v/>
      </c>
      <c r="D1236" s="51">
        <f>IF($B1236="","",IFERROR(INDEX(Lists!$C$4:$C$153,MATCH($B1236,Lists!$A$4:$A$153,0)),"Spending"))</f>
        <v/>
      </c>
      <c r="E1236" s="50" t="n"/>
      <c r="F1236" s="52" t="n"/>
      <c r="G1236" s="50" t="n"/>
      <c r="H1236" s="50" t="n"/>
      <c r="I1236" s="50" t="n"/>
    </row>
    <row r="1237" ht="15" customHeight="1" s="36">
      <c r="A1237" s="49" t="n"/>
      <c r="B1237" s="50" t="n"/>
      <c r="C1237" s="51">
        <f>IF($B1237="","",IFERROR(INDEX(Lists!$B$4:$B$153,MATCH($B1237,Lists!$A$4:$A$153,0)),"Other / Unsorted"))</f>
        <v/>
      </c>
      <c r="D1237" s="51">
        <f>IF($B1237="","",IFERROR(INDEX(Lists!$C$4:$C$153,MATCH($B1237,Lists!$A$4:$A$153,0)),"Spending"))</f>
        <v/>
      </c>
      <c r="E1237" s="50" t="n"/>
      <c r="F1237" s="52" t="n"/>
      <c r="G1237" s="50" t="n"/>
      <c r="H1237" s="50" t="n"/>
      <c r="I1237" s="50" t="n"/>
    </row>
    <row r="1238" ht="15" customHeight="1" s="36">
      <c r="A1238" s="49" t="n"/>
      <c r="B1238" s="50" t="n"/>
      <c r="C1238" s="51">
        <f>IF($B1238="","",IFERROR(INDEX(Lists!$B$4:$B$153,MATCH($B1238,Lists!$A$4:$A$153,0)),"Other / Unsorted"))</f>
        <v/>
      </c>
      <c r="D1238" s="51">
        <f>IF($B1238="","",IFERROR(INDEX(Lists!$C$4:$C$153,MATCH($B1238,Lists!$A$4:$A$153,0)),"Spending"))</f>
        <v/>
      </c>
      <c r="E1238" s="50" t="n"/>
      <c r="F1238" s="52" t="n"/>
      <c r="G1238" s="50" t="n"/>
      <c r="H1238" s="50" t="n"/>
      <c r="I1238" s="50" t="n"/>
    </row>
    <row r="1239" ht="15" customHeight="1" s="36">
      <c r="A1239" s="49" t="n"/>
      <c r="B1239" s="50" t="n"/>
      <c r="C1239" s="51">
        <f>IF($B1239="","",IFERROR(INDEX(Lists!$B$4:$B$153,MATCH($B1239,Lists!$A$4:$A$153,0)),"Other / Unsorted"))</f>
        <v/>
      </c>
      <c r="D1239" s="51">
        <f>IF($B1239="","",IFERROR(INDEX(Lists!$C$4:$C$153,MATCH($B1239,Lists!$A$4:$A$153,0)),"Spending"))</f>
        <v/>
      </c>
      <c r="E1239" s="50" t="n"/>
      <c r="F1239" s="52" t="n"/>
      <c r="G1239" s="50" t="n"/>
      <c r="H1239" s="50" t="n"/>
      <c r="I1239" s="50" t="n"/>
    </row>
    <row r="1240" ht="15" customHeight="1" s="36">
      <c r="A1240" s="49" t="n"/>
      <c r="B1240" s="50" t="n"/>
      <c r="C1240" s="51">
        <f>IF($B1240="","",IFERROR(INDEX(Lists!$B$4:$B$153,MATCH($B1240,Lists!$A$4:$A$153,0)),"Other / Unsorted"))</f>
        <v/>
      </c>
      <c r="D1240" s="51">
        <f>IF($B1240="","",IFERROR(INDEX(Lists!$C$4:$C$153,MATCH($B1240,Lists!$A$4:$A$153,0)),"Spending"))</f>
        <v/>
      </c>
      <c r="E1240" s="50" t="n"/>
      <c r="F1240" s="52" t="n"/>
      <c r="G1240" s="50" t="n"/>
      <c r="H1240" s="50" t="n"/>
      <c r="I1240" s="50" t="n"/>
    </row>
    <row r="1241" ht="15" customHeight="1" s="36">
      <c r="A1241" s="49" t="n"/>
      <c r="B1241" s="50" t="n"/>
      <c r="C1241" s="51">
        <f>IF($B1241="","",IFERROR(INDEX(Lists!$B$4:$B$153,MATCH($B1241,Lists!$A$4:$A$153,0)),"Other / Unsorted"))</f>
        <v/>
      </c>
      <c r="D1241" s="51">
        <f>IF($B1241="","",IFERROR(INDEX(Lists!$C$4:$C$153,MATCH($B1241,Lists!$A$4:$A$153,0)),"Spending"))</f>
        <v/>
      </c>
      <c r="E1241" s="50" t="n"/>
      <c r="F1241" s="52" t="n"/>
      <c r="G1241" s="50" t="n"/>
      <c r="H1241" s="50" t="n"/>
      <c r="I1241" s="50" t="n"/>
    </row>
    <row r="1242" ht="15" customHeight="1" s="36">
      <c r="A1242" s="49" t="n"/>
      <c r="B1242" s="50" t="n"/>
      <c r="C1242" s="51">
        <f>IF($B1242="","",IFERROR(INDEX(Lists!$B$4:$B$153,MATCH($B1242,Lists!$A$4:$A$153,0)),"Other / Unsorted"))</f>
        <v/>
      </c>
      <c r="D1242" s="51">
        <f>IF($B1242="","",IFERROR(INDEX(Lists!$C$4:$C$153,MATCH($B1242,Lists!$A$4:$A$153,0)),"Spending"))</f>
        <v/>
      </c>
      <c r="E1242" s="50" t="n"/>
      <c r="F1242" s="52" t="n"/>
      <c r="G1242" s="50" t="n"/>
      <c r="H1242" s="50" t="n"/>
      <c r="I1242" s="50" t="n"/>
    </row>
    <row r="1243" ht="15" customHeight="1" s="36">
      <c r="A1243" s="49" t="n"/>
      <c r="B1243" s="50" t="n"/>
      <c r="C1243" s="51">
        <f>IF($B1243="","",IFERROR(INDEX(Lists!$B$4:$B$153,MATCH($B1243,Lists!$A$4:$A$153,0)),"Other / Unsorted"))</f>
        <v/>
      </c>
      <c r="D1243" s="51">
        <f>IF($B1243="","",IFERROR(INDEX(Lists!$C$4:$C$153,MATCH($B1243,Lists!$A$4:$A$153,0)),"Spending"))</f>
        <v/>
      </c>
      <c r="E1243" s="50" t="n"/>
      <c r="F1243" s="52" t="n"/>
      <c r="G1243" s="50" t="n"/>
      <c r="H1243" s="50" t="n"/>
      <c r="I1243" s="50" t="n"/>
    </row>
    <row r="1244" ht="15" customHeight="1" s="36">
      <c r="A1244" s="49" t="n"/>
      <c r="B1244" s="50" t="n"/>
      <c r="C1244" s="51">
        <f>IF($B1244="","",IFERROR(INDEX(Lists!$B$4:$B$153,MATCH($B1244,Lists!$A$4:$A$153,0)),"Other / Unsorted"))</f>
        <v/>
      </c>
      <c r="D1244" s="51">
        <f>IF($B1244="","",IFERROR(INDEX(Lists!$C$4:$C$153,MATCH($B1244,Lists!$A$4:$A$153,0)),"Spending"))</f>
        <v/>
      </c>
      <c r="E1244" s="50" t="n"/>
      <c r="F1244" s="52" t="n"/>
      <c r="G1244" s="50" t="n"/>
      <c r="H1244" s="50" t="n"/>
      <c r="I1244" s="50" t="n"/>
    </row>
    <row r="1245" ht="15" customHeight="1" s="36">
      <c r="A1245" s="49" t="n"/>
      <c r="B1245" s="50" t="n"/>
      <c r="C1245" s="51">
        <f>IF($B1245="","",IFERROR(INDEX(Lists!$B$4:$B$153,MATCH($B1245,Lists!$A$4:$A$153,0)),"Other / Unsorted"))</f>
        <v/>
      </c>
      <c r="D1245" s="51">
        <f>IF($B1245="","",IFERROR(INDEX(Lists!$C$4:$C$153,MATCH($B1245,Lists!$A$4:$A$153,0)),"Spending"))</f>
        <v/>
      </c>
      <c r="E1245" s="50" t="n"/>
      <c r="F1245" s="52" t="n"/>
      <c r="G1245" s="50" t="n"/>
      <c r="H1245" s="50" t="n"/>
      <c r="I1245" s="50" t="n"/>
    </row>
    <row r="1246" ht="15" customHeight="1" s="36">
      <c r="A1246" s="49" t="n"/>
      <c r="B1246" s="50" t="n"/>
      <c r="C1246" s="51">
        <f>IF($B1246="","",IFERROR(INDEX(Lists!$B$4:$B$153,MATCH($B1246,Lists!$A$4:$A$153,0)),"Other / Unsorted"))</f>
        <v/>
      </c>
      <c r="D1246" s="51">
        <f>IF($B1246="","",IFERROR(INDEX(Lists!$C$4:$C$153,MATCH($B1246,Lists!$A$4:$A$153,0)),"Spending"))</f>
        <v/>
      </c>
      <c r="E1246" s="50" t="n"/>
      <c r="F1246" s="52" t="n"/>
      <c r="G1246" s="50" t="n"/>
      <c r="H1246" s="50" t="n"/>
      <c r="I1246" s="50" t="n"/>
    </row>
    <row r="1247" ht="15" customHeight="1" s="36">
      <c r="A1247" s="49" t="n"/>
      <c r="B1247" s="50" t="n"/>
      <c r="C1247" s="51">
        <f>IF($B1247="","",IFERROR(INDEX(Lists!$B$4:$B$153,MATCH($B1247,Lists!$A$4:$A$153,0)),"Other / Unsorted"))</f>
        <v/>
      </c>
      <c r="D1247" s="51">
        <f>IF($B1247="","",IFERROR(INDEX(Lists!$C$4:$C$153,MATCH($B1247,Lists!$A$4:$A$153,0)),"Spending"))</f>
        <v/>
      </c>
      <c r="E1247" s="50" t="n"/>
      <c r="F1247" s="52" t="n"/>
      <c r="G1247" s="50" t="n"/>
      <c r="H1247" s="50" t="n"/>
      <c r="I1247" s="50" t="n"/>
    </row>
    <row r="1248" ht="15" customHeight="1" s="36">
      <c r="A1248" s="49" t="n"/>
      <c r="B1248" s="50" t="n"/>
      <c r="C1248" s="51">
        <f>IF($B1248="","",IFERROR(INDEX(Lists!$B$4:$B$153,MATCH($B1248,Lists!$A$4:$A$153,0)),"Other / Unsorted"))</f>
        <v/>
      </c>
      <c r="D1248" s="51">
        <f>IF($B1248="","",IFERROR(INDEX(Lists!$C$4:$C$153,MATCH($B1248,Lists!$A$4:$A$153,0)),"Spending"))</f>
        <v/>
      </c>
      <c r="E1248" s="50" t="n"/>
      <c r="F1248" s="52" t="n"/>
      <c r="G1248" s="50" t="n"/>
      <c r="H1248" s="50" t="n"/>
      <c r="I1248" s="50" t="n"/>
    </row>
    <row r="1249" ht="15" customHeight="1" s="36">
      <c r="A1249" s="49" t="n"/>
      <c r="B1249" s="50" t="n"/>
      <c r="C1249" s="51">
        <f>IF($B1249="","",IFERROR(INDEX(Lists!$B$4:$B$153,MATCH($B1249,Lists!$A$4:$A$153,0)),"Other / Unsorted"))</f>
        <v/>
      </c>
      <c r="D1249" s="51">
        <f>IF($B1249="","",IFERROR(INDEX(Lists!$C$4:$C$153,MATCH($B1249,Lists!$A$4:$A$153,0)),"Spending"))</f>
        <v/>
      </c>
      <c r="E1249" s="50" t="n"/>
      <c r="F1249" s="52" t="n"/>
      <c r="G1249" s="50" t="n"/>
      <c r="H1249" s="50" t="n"/>
      <c r="I1249" s="50" t="n"/>
    </row>
    <row r="1250" ht="15" customHeight="1" s="36">
      <c r="A1250" s="49" t="n"/>
      <c r="B1250" s="50" t="n"/>
      <c r="C1250" s="51">
        <f>IF($B1250="","",IFERROR(INDEX(Lists!$B$4:$B$153,MATCH($B1250,Lists!$A$4:$A$153,0)),"Other / Unsorted"))</f>
        <v/>
      </c>
      <c r="D1250" s="51">
        <f>IF($B1250="","",IFERROR(INDEX(Lists!$C$4:$C$153,MATCH($B1250,Lists!$A$4:$A$153,0)),"Spending"))</f>
        <v/>
      </c>
      <c r="E1250" s="50" t="n"/>
      <c r="F1250" s="52" t="n"/>
      <c r="G1250" s="50" t="n"/>
      <c r="H1250" s="50" t="n"/>
      <c r="I1250" s="50" t="n"/>
    </row>
    <row r="1251" ht="15" customHeight="1" s="36">
      <c r="A1251" s="49" t="n"/>
      <c r="B1251" s="50" t="n"/>
      <c r="C1251" s="51">
        <f>IF($B1251="","",IFERROR(INDEX(Lists!$B$4:$B$153,MATCH($B1251,Lists!$A$4:$A$153,0)),"Other / Unsorted"))</f>
        <v/>
      </c>
      <c r="D1251" s="51">
        <f>IF($B1251="","",IFERROR(INDEX(Lists!$C$4:$C$153,MATCH($B1251,Lists!$A$4:$A$153,0)),"Spending"))</f>
        <v/>
      </c>
      <c r="E1251" s="50" t="n"/>
      <c r="F1251" s="52" t="n"/>
      <c r="G1251" s="50" t="n"/>
      <c r="H1251" s="50" t="n"/>
      <c r="I1251" s="50" t="n"/>
    </row>
    <row r="1252" ht="15" customHeight="1" s="36">
      <c r="A1252" s="49" t="n"/>
      <c r="B1252" s="50" t="n"/>
      <c r="C1252" s="51">
        <f>IF($B1252="","",IFERROR(INDEX(Lists!$B$4:$B$153,MATCH($B1252,Lists!$A$4:$A$153,0)),"Other / Unsorted"))</f>
        <v/>
      </c>
      <c r="D1252" s="51">
        <f>IF($B1252="","",IFERROR(INDEX(Lists!$C$4:$C$153,MATCH($B1252,Lists!$A$4:$A$153,0)),"Spending"))</f>
        <v/>
      </c>
      <c r="E1252" s="50" t="n"/>
      <c r="F1252" s="52" t="n"/>
      <c r="G1252" s="50" t="n"/>
      <c r="H1252" s="50" t="n"/>
      <c r="I1252" s="50" t="n"/>
    </row>
    <row r="1253" ht="15" customHeight="1" s="36">
      <c r="A1253" s="49" t="n"/>
      <c r="B1253" s="50" t="n"/>
      <c r="C1253" s="51">
        <f>IF($B1253="","",IFERROR(INDEX(Lists!$B$4:$B$153,MATCH($B1253,Lists!$A$4:$A$153,0)),"Other / Unsorted"))</f>
        <v/>
      </c>
      <c r="D1253" s="51">
        <f>IF($B1253="","",IFERROR(INDEX(Lists!$C$4:$C$153,MATCH($B1253,Lists!$A$4:$A$153,0)),"Spending"))</f>
        <v/>
      </c>
      <c r="E1253" s="50" t="n"/>
      <c r="F1253" s="52" t="n"/>
      <c r="G1253" s="50" t="n"/>
      <c r="H1253" s="50" t="n"/>
      <c r="I1253" s="50" t="n"/>
    </row>
    <row r="1254" ht="15" customHeight="1" s="36">
      <c r="A1254" s="49" t="n"/>
      <c r="B1254" s="50" t="n"/>
      <c r="C1254" s="51">
        <f>IF($B1254="","",IFERROR(INDEX(Lists!$B$4:$B$153,MATCH($B1254,Lists!$A$4:$A$153,0)),"Other / Unsorted"))</f>
        <v/>
      </c>
      <c r="D1254" s="51">
        <f>IF($B1254="","",IFERROR(INDEX(Lists!$C$4:$C$153,MATCH($B1254,Lists!$A$4:$A$153,0)),"Spending"))</f>
        <v/>
      </c>
      <c r="E1254" s="50" t="n"/>
      <c r="F1254" s="52" t="n"/>
      <c r="G1254" s="50" t="n"/>
      <c r="H1254" s="50" t="n"/>
      <c r="I1254" s="50" t="n"/>
    </row>
    <row r="1255" ht="15" customHeight="1" s="36">
      <c r="A1255" s="49" t="n"/>
      <c r="B1255" s="50" t="n"/>
      <c r="C1255" s="51">
        <f>IF($B1255="","",IFERROR(INDEX(Lists!$B$4:$B$153,MATCH($B1255,Lists!$A$4:$A$153,0)),"Other / Unsorted"))</f>
        <v/>
      </c>
      <c r="D1255" s="51">
        <f>IF($B1255="","",IFERROR(INDEX(Lists!$C$4:$C$153,MATCH($B1255,Lists!$A$4:$A$153,0)),"Spending"))</f>
        <v/>
      </c>
      <c r="E1255" s="50" t="n"/>
      <c r="F1255" s="52" t="n"/>
      <c r="G1255" s="50" t="n"/>
      <c r="H1255" s="50" t="n"/>
      <c r="I1255" s="50" t="n"/>
    </row>
    <row r="1256" ht="15" customHeight="1" s="36">
      <c r="A1256" s="49" t="n"/>
      <c r="B1256" s="50" t="n"/>
      <c r="C1256" s="51">
        <f>IF($B1256="","",IFERROR(INDEX(Lists!$B$4:$B$153,MATCH($B1256,Lists!$A$4:$A$153,0)),"Other / Unsorted"))</f>
        <v/>
      </c>
      <c r="D1256" s="51">
        <f>IF($B1256="","",IFERROR(INDEX(Lists!$C$4:$C$153,MATCH($B1256,Lists!$A$4:$A$153,0)),"Spending"))</f>
        <v/>
      </c>
      <c r="E1256" s="50" t="n"/>
      <c r="F1256" s="52" t="n"/>
      <c r="G1256" s="50" t="n"/>
      <c r="H1256" s="50" t="n"/>
      <c r="I1256" s="50" t="n"/>
    </row>
    <row r="1257" ht="15" customHeight="1" s="36">
      <c r="A1257" s="49" t="n"/>
      <c r="B1257" s="50" t="n"/>
      <c r="C1257" s="51">
        <f>IF($B1257="","",IFERROR(INDEX(Lists!$B$4:$B$153,MATCH($B1257,Lists!$A$4:$A$153,0)),"Other / Unsorted"))</f>
        <v/>
      </c>
      <c r="D1257" s="51">
        <f>IF($B1257="","",IFERROR(INDEX(Lists!$C$4:$C$153,MATCH($B1257,Lists!$A$4:$A$153,0)),"Spending"))</f>
        <v/>
      </c>
      <c r="E1257" s="50" t="n"/>
      <c r="F1257" s="52" t="n"/>
      <c r="G1257" s="50" t="n"/>
      <c r="H1257" s="50" t="n"/>
      <c r="I1257" s="50" t="n"/>
    </row>
    <row r="1258" ht="15" customHeight="1" s="36">
      <c r="A1258" s="49" t="n"/>
      <c r="B1258" s="50" t="n"/>
      <c r="C1258" s="51">
        <f>IF($B1258="","",IFERROR(INDEX(Lists!$B$4:$B$153,MATCH($B1258,Lists!$A$4:$A$153,0)),"Other / Unsorted"))</f>
        <v/>
      </c>
      <c r="D1258" s="51">
        <f>IF($B1258="","",IFERROR(INDEX(Lists!$C$4:$C$153,MATCH($B1258,Lists!$A$4:$A$153,0)),"Spending"))</f>
        <v/>
      </c>
      <c r="E1258" s="50" t="n"/>
      <c r="F1258" s="52" t="n"/>
      <c r="G1258" s="50" t="n"/>
      <c r="H1258" s="50" t="n"/>
      <c r="I1258" s="50" t="n"/>
    </row>
    <row r="1259" ht="15" customHeight="1" s="36">
      <c r="A1259" s="49" t="n"/>
      <c r="B1259" s="50" t="n"/>
      <c r="C1259" s="51">
        <f>IF($B1259="","",IFERROR(INDEX(Lists!$B$4:$B$153,MATCH($B1259,Lists!$A$4:$A$153,0)),"Other / Unsorted"))</f>
        <v/>
      </c>
      <c r="D1259" s="51">
        <f>IF($B1259="","",IFERROR(INDEX(Lists!$C$4:$C$153,MATCH($B1259,Lists!$A$4:$A$153,0)),"Spending"))</f>
        <v/>
      </c>
      <c r="E1259" s="50" t="n"/>
      <c r="F1259" s="52" t="n"/>
      <c r="G1259" s="50" t="n"/>
      <c r="H1259" s="50" t="n"/>
      <c r="I1259" s="50" t="n"/>
    </row>
    <row r="1260" ht="15" customHeight="1" s="36">
      <c r="A1260" s="49" t="n"/>
      <c r="B1260" s="50" t="n"/>
      <c r="C1260" s="51">
        <f>IF($B1260="","",IFERROR(INDEX(Lists!$B$4:$B$153,MATCH($B1260,Lists!$A$4:$A$153,0)),"Other / Unsorted"))</f>
        <v/>
      </c>
      <c r="D1260" s="51">
        <f>IF($B1260="","",IFERROR(INDEX(Lists!$C$4:$C$153,MATCH($B1260,Lists!$A$4:$A$153,0)),"Spending"))</f>
        <v/>
      </c>
      <c r="E1260" s="50" t="n"/>
      <c r="F1260" s="52" t="n"/>
      <c r="G1260" s="50" t="n"/>
      <c r="H1260" s="50" t="n"/>
      <c r="I1260" s="50" t="n"/>
    </row>
    <row r="1261" ht="15" customHeight="1" s="36">
      <c r="A1261" s="49" t="n"/>
      <c r="B1261" s="50" t="n"/>
      <c r="C1261" s="51">
        <f>IF($B1261="","",IFERROR(INDEX(Lists!$B$4:$B$153,MATCH($B1261,Lists!$A$4:$A$153,0)),"Other / Unsorted"))</f>
        <v/>
      </c>
      <c r="D1261" s="51">
        <f>IF($B1261="","",IFERROR(INDEX(Lists!$C$4:$C$153,MATCH($B1261,Lists!$A$4:$A$153,0)),"Spending"))</f>
        <v/>
      </c>
      <c r="E1261" s="50" t="n"/>
      <c r="F1261" s="52" t="n"/>
      <c r="G1261" s="50" t="n"/>
      <c r="H1261" s="50" t="n"/>
      <c r="I1261" s="50" t="n"/>
    </row>
    <row r="1262" ht="15" customHeight="1" s="36">
      <c r="A1262" s="49" t="n"/>
      <c r="B1262" s="50" t="n"/>
      <c r="C1262" s="51">
        <f>IF($B1262="","",IFERROR(INDEX(Lists!$B$4:$B$153,MATCH($B1262,Lists!$A$4:$A$153,0)),"Other / Unsorted"))</f>
        <v/>
      </c>
      <c r="D1262" s="51">
        <f>IF($B1262="","",IFERROR(INDEX(Lists!$C$4:$C$153,MATCH($B1262,Lists!$A$4:$A$153,0)),"Spending"))</f>
        <v/>
      </c>
      <c r="E1262" s="50" t="n"/>
      <c r="F1262" s="52" t="n"/>
      <c r="G1262" s="50" t="n"/>
      <c r="H1262" s="50" t="n"/>
      <c r="I1262" s="50" t="n"/>
    </row>
    <row r="1263" ht="15" customHeight="1" s="36">
      <c r="A1263" s="49" t="n"/>
      <c r="B1263" s="50" t="n"/>
      <c r="C1263" s="51">
        <f>IF($B1263="","",IFERROR(INDEX(Lists!$B$4:$B$153,MATCH($B1263,Lists!$A$4:$A$153,0)),"Other / Unsorted"))</f>
        <v/>
      </c>
      <c r="D1263" s="51">
        <f>IF($B1263="","",IFERROR(INDEX(Lists!$C$4:$C$153,MATCH($B1263,Lists!$A$4:$A$153,0)),"Spending"))</f>
        <v/>
      </c>
      <c r="E1263" s="50" t="n"/>
      <c r="F1263" s="52" t="n"/>
      <c r="G1263" s="50" t="n"/>
      <c r="H1263" s="50" t="n"/>
      <c r="I1263" s="50" t="n"/>
    </row>
    <row r="1264" ht="15" customHeight="1" s="36">
      <c r="A1264" s="49" t="n"/>
      <c r="B1264" s="50" t="n"/>
      <c r="C1264" s="51">
        <f>IF($B1264="","",IFERROR(INDEX(Lists!$B$4:$B$153,MATCH($B1264,Lists!$A$4:$A$153,0)),"Other / Unsorted"))</f>
        <v/>
      </c>
      <c r="D1264" s="51">
        <f>IF($B1264="","",IFERROR(INDEX(Lists!$C$4:$C$153,MATCH($B1264,Lists!$A$4:$A$153,0)),"Spending"))</f>
        <v/>
      </c>
      <c r="E1264" s="50" t="n"/>
      <c r="F1264" s="52" t="n"/>
      <c r="G1264" s="50" t="n"/>
      <c r="H1264" s="50" t="n"/>
      <c r="I1264" s="50" t="n"/>
    </row>
    <row r="1265" ht="15" customHeight="1" s="36">
      <c r="A1265" s="49" t="n"/>
      <c r="B1265" s="50" t="n"/>
      <c r="C1265" s="51">
        <f>IF($B1265="","",IFERROR(INDEX(Lists!$B$4:$B$153,MATCH($B1265,Lists!$A$4:$A$153,0)),"Other / Unsorted"))</f>
        <v/>
      </c>
      <c r="D1265" s="51">
        <f>IF($B1265="","",IFERROR(INDEX(Lists!$C$4:$C$153,MATCH($B1265,Lists!$A$4:$A$153,0)),"Spending"))</f>
        <v/>
      </c>
      <c r="E1265" s="50" t="n"/>
      <c r="F1265" s="52" t="n"/>
      <c r="G1265" s="50" t="n"/>
      <c r="H1265" s="50" t="n"/>
      <c r="I1265" s="50" t="n"/>
    </row>
    <row r="1266" ht="15" customHeight="1" s="36">
      <c r="A1266" s="49" t="n"/>
      <c r="B1266" s="50" t="n"/>
      <c r="C1266" s="51">
        <f>IF($B1266="","",IFERROR(INDEX(Lists!$B$4:$B$153,MATCH($B1266,Lists!$A$4:$A$153,0)),"Other / Unsorted"))</f>
        <v/>
      </c>
      <c r="D1266" s="51">
        <f>IF($B1266="","",IFERROR(INDEX(Lists!$C$4:$C$153,MATCH($B1266,Lists!$A$4:$A$153,0)),"Spending"))</f>
        <v/>
      </c>
      <c r="E1266" s="50" t="n"/>
      <c r="F1266" s="52" t="n"/>
      <c r="G1266" s="50" t="n"/>
      <c r="H1266" s="50" t="n"/>
      <c r="I1266" s="50" t="n"/>
    </row>
    <row r="1267" ht="15" customHeight="1" s="36">
      <c r="A1267" s="49" t="n"/>
      <c r="B1267" s="50" t="n"/>
      <c r="C1267" s="51">
        <f>IF($B1267="","",IFERROR(INDEX(Lists!$B$4:$B$153,MATCH($B1267,Lists!$A$4:$A$153,0)),"Other / Unsorted"))</f>
        <v/>
      </c>
      <c r="D1267" s="51">
        <f>IF($B1267="","",IFERROR(INDEX(Lists!$C$4:$C$153,MATCH($B1267,Lists!$A$4:$A$153,0)),"Spending"))</f>
        <v/>
      </c>
      <c r="E1267" s="50" t="n"/>
      <c r="F1267" s="52" t="n"/>
      <c r="G1267" s="50" t="n"/>
      <c r="H1267" s="50" t="n"/>
      <c r="I1267" s="50" t="n"/>
    </row>
    <row r="1268" ht="15" customHeight="1" s="36">
      <c r="A1268" s="49" t="n"/>
      <c r="B1268" s="50" t="n"/>
      <c r="C1268" s="51">
        <f>IF($B1268="","",IFERROR(INDEX(Lists!$B$4:$B$153,MATCH($B1268,Lists!$A$4:$A$153,0)),"Other / Unsorted"))</f>
        <v/>
      </c>
      <c r="D1268" s="51">
        <f>IF($B1268="","",IFERROR(INDEX(Lists!$C$4:$C$153,MATCH($B1268,Lists!$A$4:$A$153,0)),"Spending"))</f>
        <v/>
      </c>
      <c r="E1268" s="50" t="n"/>
      <c r="F1268" s="52" t="n"/>
      <c r="G1268" s="50" t="n"/>
      <c r="H1268" s="50" t="n"/>
      <c r="I1268" s="50" t="n"/>
    </row>
    <row r="1269" ht="15" customHeight="1" s="36">
      <c r="A1269" s="49" t="n"/>
      <c r="B1269" s="50" t="n"/>
      <c r="C1269" s="51">
        <f>IF($B1269="","",IFERROR(INDEX(Lists!$B$4:$B$153,MATCH($B1269,Lists!$A$4:$A$153,0)),"Other / Unsorted"))</f>
        <v/>
      </c>
      <c r="D1269" s="51">
        <f>IF($B1269="","",IFERROR(INDEX(Lists!$C$4:$C$153,MATCH($B1269,Lists!$A$4:$A$153,0)),"Spending"))</f>
        <v/>
      </c>
      <c r="E1269" s="50" t="n"/>
      <c r="F1269" s="52" t="n"/>
      <c r="G1269" s="50" t="n"/>
      <c r="H1269" s="50" t="n"/>
      <c r="I1269" s="50" t="n"/>
    </row>
    <row r="1270" ht="15" customHeight="1" s="36">
      <c r="A1270" s="49" t="n"/>
      <c r="B1270" s="50" t="n"/>
      <c r="C1270" s="51">
        <f>IF($B1270="","",IFERROR(INDEX(Lists!$B$4:$B$153,MATCH($B1270,Lists!$A$4:$A$153,0)),"Other / Unsorted"))</f>
        <v/>
      </c>
      <c r="D1270" s="51">
        <f>IF($B1270="","",IFERROR(INDEX(Lists!$C$4:$C$153,MATCH($B1270,Lists!$A$4:$A$153,0)),"Spending"))</f>
        <v/>
      </c>
      <c r="E1270" s="50" t="n"/>
      <c r="F1270" s="52" t="n"/>
      <c r="G1270" s="50" t="n"/>
      <c r="H1270" s="50" t="n"/>
      <c r="I1270" s="50" t="n"/>
    </row>
    <row r="1271" ht="15" customHeight="1" s="36">
      <c r="A1271" s="49" t="n"/>
      <c r="B1271" s="50" t="n"/>
      <c r="C1271" s="51">
        <f>IF($B1271="","",IFERROR(INDEX(Lists!$B$4:$B$153,MATCH($B1271,Lists!$A$4:$A$153,0)),"Other / Unsorted"))</f>
        <v/>
      </c>
      <c r="D1271" s="51">
        <f>IF($B1271="","",IFERROR(INDEX(Lists!$C$4:$C$153,MATCH($B1271,Lists!$A$4:$A$153,0)),"Spending"))</f>
        <v/>
      </c>
      <c r="E1271" s="50" t="n"/>
      <c r="F1271" s="52" t="n"/>
      <c r="G1271" s="50" t="n"/>
      <c r="H1271" s="50" t="n"/>
      <c r="I1271" s="50" t="n"/>
    </row>
    <row r="1272" ht="15" customHeight="1" s="36">
      <c r="A1272" s="49" t="n"/>
      <c r="B1272" s="50" t="n"/>
      <c r="C1272" s="51">
        <f>IF($B1272="","",IFERROR(INDEX(Lists!$B$4:$B$153,MATCH($B1272,Lists!$A$4:$A$153,0)),"Other / Unsorted"))</f>
        <v/>
      </c>
      <c r="D1272" s="51">
        <f>IF($B1272="","",IFERROR(INDEX(Lists!$C$4:$C$153,MATCH($B1272,Lists!$A$4:$A$153,0)),"Spending"))</f>
        <v/>
      </c>
      <c r="E1272" s="50" t="n"/>
      <c r="F1272" s="52" t="n"/>
      <c r="G1272" s="50" t="n"/>
      <c r="H1272" s="50" t="n"/>
      <c r="I1272" s="50" t="n"/>
    </row>
    <row r="1273" ht="15" customHeight="1" s="36">
      <c r="A1273" s="49" t="n"/>
      <c r="B1273" s="50" t="n"/>
      <c r="C1273" s="51">
        <f>IF($B1273="","",IFERROR(INDEX(Lists!$B$4:$B$153,MATCH($B1273,Lists!$A$4:$A$153,0)),"Other / Unsorted"))</f>
        <v/>
      </c>
      <c r="D1273" s="51">
        <f>IF($B1273="","",IFERROR(INDEX(Lists!$C$4:$C$153,MATCH($B1273,Lists!$A$4:$A$153,0)),"Spending"))</f>
        <v/>
      </c>
      <c r="E1273" s="50" t="n"/>
      <c r="F1273" s="52" t="n"/>
      <c r="G1273" s="50" t="n"/>
      <c r="H1273" s="50" t="n"/>
      <c r="I1273" s="50" t="n"/>
    </row>
    <row r="1274" ht="15" customHeight="1" s="36">
      <c r="A1274" s="49" t="n"/>
      <c r="B1274" s="50" t="n"/>
      <c r="C1274" s="51">
        <f>IF($B1274="","",IFERROR(INDEX(Lists!$B$4:$B$153,MATCH($B1274,Lists!$A$4:$A$153,0)),"Other / Unsorted"))</f>
        <v/>
      </c>
      <c r="D1274" s="51">
        <f>IF($B1274="","",IFERROR(INDEX(Lists!$C$4:$C$153,MATCH($B1274,Lists!$A$4:$A$153,0)),"Spending"))</f>
        <v/>
      </c>
      <c r="E1274" s="50" t="n"/>
      <c r="F1274" s="52" t="n"/>
      <c r="G1274" s="50" t="n"/>
      <c r="H1274" s="50" t="n"/>
      <c r="I1274" s="50" t="n"/>
    </row>
    <row r="1275" ht="15" customHeight="1" s="36">
      <c r="A1275" s="49" t="n"/>
      <c r="B1275" s="50" t="n"/>
      <c r="C1275" s="51">
        <f>IF($B1275="","",IFERROR(INDEX(Lists!$B$4:$B$153,MATCH($B1275,Lists!$A$4:$A$153,0)),"Other / Unsorted"))</f>
        <v/>
      </c>
      <c r="D1275" s="51">
        <f>IF($B1275="","",IFERROR(INDEX(Lists!$C$4:$C$153,MATCH($B1275,Lists!$A$4:$A$153,0)),"Spending"))</f>
        <v/>
      </c>
      <c r="E1275" s="50" t="n"/>
      <c r="F1275" s="52" t="n"/>
      <c r="G1275" s="50" t="n"/>
      <c r="H1275" s="50" t="n"/>
      <c r="I1275" s="50" t="n"/>
    </row>
    <row r="1276" ht="15" customHeight="1" s="36">
      <c r="A1276" s="49" t="n"/>
      <c r="B1276" s="50" t="n"/>
      <c r="C1276" s="51">
        <f>IF($B1276="","",IFERROR(INDEX(Lists!$B$4:$B$153,MATCH($B1276,Lists!$A$4:$A$153,0)),"Other / Unsorted"))</f>
        <v/>
      </c>
      <c r="D1276" s="51">
        <f>IF($B1276="","",IFERROR(INDEX(Lists!$C$4:$C$153,MATCH($B1276,Lists!$A$4:$A$153,0)),"Spending"))</f>
        <v/>
      </c>
      <c r="E1276" s="50" t="n"/>
      <c r="F1276" s="52" t="n"/>
      <c r="G1276" s="50" t="n"/>
      <c r="H1276" s="50" t="n"/>
      <c r="I1276" s="50" t="n"/>
    </row>
    <row r="1277" ht="15" customHeight="1" s="36">
      <c r="A1277" s="49" t="n"/>
      <c r="B1277" s="50" t="n"/>
      <c r="C1277" s="51">
        <f>IF($B1277="","",IFERROR(INDEX(Lists!$B$4:$B$153,MATCH($B1277,Lists!$A$4:$A$153,0)),"Other / Unsorted"))</f>
        <v/>
      </c>
      <c r="D1277" s="51">
        <f>IF($B1277="","",IFERROR(INDEX(Lists!$C$4:$C$153,MATCH($B1277,Lists!$A$4:$A$153,0)),"Spending"))</f>
        <v/>
      </c>
      <c r="E1277" s="50" t="n"/>
      <c r="F1277" s="52" t="n"/>
      <c r="G1277" s="50" t="n"/>
      <c r="H1277" s="50" t="n"/>
      <c r="I1277" s="50" t="n"/>
    </row>
    <row r="1278" ht="15" customHeight="1" s="36">
      <c r="A1278" s="49" t="n"/>
      <c r="B1278" s="50" t="n"/>
      <c r="C1278" s="51">
        <f>IF($B1278="","",IFERROR(INDEX(Lists!$B$4:$B$153,MATCH($B1278,Lists!$A$4:$A$153,0)),"Other / Unsorted"))</f>
        <v/>
      </c>
      <c r="D1278" s="51">
        <f>IF($B1278="","",IFERROR(INDEX(Lists!$C$4:$C$153,MATCH($B1278,Lists!$A$4:$A$153,0)),"Spending"))</f>
        <v/>
      </c>
      <c r="E1278" s="50" t="n"/>
      <c r="F1278" s="52" t="n"/>
      <c r="G1278" s="50" t="n"/>
      <c r="H1278" s="50" t="n"/>
      <c r="I1278" s="50" t="n"/>
    </row>
    <row r="1279" ht="15" customHeight="1" s="36">
      <c r="A1279" s="49" t="n"/>
      <c r="B1279" s="50" t="n"/>
      <c r="C1279" s="51">
        <f>IF($B1279="","",IFERROR(INDEX(Lists!$B$4:$B$153,MATCH($B1279,Lists!$A$4:$A$153,0)),"Other / Unsorted"))</f>
        <v/>
      </c>
      <c r="D1279" s="51">
        <f>IF($B1279="","",IFERROR(INDEX(Lists!$C$4:$C$153,MATCH($B1279,Lists!$A$4:$A$153,0)),"Spending"))</f>
        <v/>
      </c>
      <c r="E1279" s="50" t="n"/>
      <c r="F1279" s="52" t="n"/>
      <c r="G1279" s="50" t="n"/>
      <c r="H1279" s="50" t="n"/>
      <c r="I1279" s="50" t="n"/>
    </row>
    <row r="1280" ht="15" customHeight="1" s="36">
      <c r="A1280" s="49" t="n"/>
      <c r="B1280" s="50" t="n"/>
      <c r="C1280" s="51">
        <f>IF($B1280="","",IFERROR(INDEX(Lists!$B$4:$B$153,MATCH($B1280,Lists!$A$4:$A$153,0)),"Other / Unsorted"))</f>
        <v/>
      </c>
      <c r="D1280" s="51">
        <f>IF($B1280="","",IFERROR(INDEX(Lists!$C$4:$C$153,MATCH($B1280,Lists!$A$4:$A$153,0)),"Spending"))</f>
        <v/>
      </c>
      <c r="E1280" s="50" t="n"/>
      <c r="F1280" s="52" t="n"/>
      <c r="G1280" s="50" t="n"/>
      <c r="H1280" s="50" t="n"/>
      <c r="I1280" s="50" t="n"/>
    </row>
    <row r="1281" ht="15" customHeight="1" s="36">
      <c r="A1281" s="49" t="n"/>
      <c r="B1281" s="50" t="n"/>
      <c r="C1281" s="51">
        <f>IF($B1281="","",IFERROR(INDEX(Lists!$B$4:$B$153,MATCH($B1281,Lists!$A$4:$A$153,0)),"Other / Unsorted"))</f>
        <v/>
      </c>
      <c r="D1281" s="51">
        <f>IF($B1281="","",IFERROR(INDEX(Lists!$C$4:$C$153,MATCH($B1281,Lists!$A$4:$A$153,0)),"Spending"))</f>
        <v/>
      </c>
      <c r="E1281" s="50" t="n"/>
      <c r="F1281" s="52" t="n"/>
      <c r="G1281" s="50" t="n"/>
      <c r="H1281" s="50" t="n"/>
      <c r="I1281" s="50" t="n"/>
    </row>
    <row r="1282" ht="15" customHeight="1" s="36">
      <c r="A1282" s="49" t="n"/>
      <c r="B1282" s="50" t="n"/>
      <c r="C1282" s="51">
        <f>IF($B1282="","",IFERROR(INDEX(Lists!$B$4:$B$153,MATCH($B1282,Lists!$A$4:$A$153,0)),"Other / Unsorted"))</f>
        <v/>
      </c>
      <c r="D1282" s="51">
        <f>IF($B1282="","",IFERROR(INDEX(Lists!$C$4:$C$153,MATCH($B1282,Lists!$A$4:$A$153,0)),"Spending"))</f>
        <v/>
      </c>
      <c r="E1282" s="50" t="n"/>
      <c r="F1282" s="52" t="n"/>
      <c r="G1282" s="50" t="n"/>
      <c r="H1282" s="50" t="n"/>
      <c r="I1282" s="50" t="n"/>
    </row>
    <row r="1283" ht="15" customHeight="1" s="36">
      <c r="A1283" s="49" t="n"/>
      <c r="B1283" s="50" t="n"/>
      <c r="C1283" s="51">
        <f>IF($B1283="","",IFERROR(INDEX(Lists!$B$4:$B$153,MATCH($B1283,Lists!$A$4:$A$153,0)),"Other / Unsorted"))</f>
        <v/>
      </c>
      <c r="D1283" s="51">
        <f>IF($B1283="","",IFERROR(INDEX(Lists!$C$4:$C$153,MATCH($B1283,Lists!$A$4:$A$153,0)),"Spending"))</f>
        <v/>
      </c>
      <c r="E1283" s="50" t="n"/>
      <c r="F1283" s="52" t="n"/>
      <c r="G1283" s="50" t="n"/>
      <c r="H1283" s="50" t="n"/>
      <c r="I1283" s="50" t="n"/>
    </row>
    <row r="1284" ht="15" customHeight="1" s="36">
      <c r="A1284" s="49" t="n"/>
      <c r="B1284" s="50" t="n"/>
      <c r="C1284" s="51">
        <f>IF($B1284="","",IFERROR(INDEX(Lists!$B$4:$B$153,MATCH($B1284,Lists!$A$4:$A$153,0)),"Other / Unsorted"))</f>
        <v/>
      </c>
      <c r="D1284" s="51">
        <f>IF($B1284="","",IFERROR(INDEX(Lists!$C$4:$C$153,MATCH($B1284,Lists!$A$4:$A$153,0)),"Spending"))</f>
        <v/>
      </c>
      <c r="E1284" s="50" t="n"/>
      <c r="F1284" s="52" t="n"/>
      <c r="G1284" s="50" t="n"/>
      <c r="H1284" s="50" t="n"/>
      <c r="I1284" s="50" t="n"/>
    </row>
    <row r="1285" ht="15" customHeight="1" s="36">
      <c r="A1285" s="49" t="n"/>
      <c r="B1285" s="50" t="n"/>
      <c r="C1285" s="51">
        <f>IF($B1285="","",IFERROR(INDEX(Lists!$B$4:$B$153,MATCH($B1285,Lists!$A$4:$A$153,0)),"Other / Unsorted"))</f>
        <v/>
      </c>
      <c r="D1285" s="51">
        <f>IF($B1285="","",IFERROR(INDEX(Lists!$C$4:$C$153,MATCH($B1285,Lists!$A$4:$A$153,0)),"Spending"))</f>
        <v/>
      </c>
      <c r="E1285" s="50" t="n"/>
      <c r="F1285" s="52" t="n"/>
      <c r="G1285" s="50" t="n"/>
      <c r="H1285" s="50" t="n"/>
      <c r="I1285" s="50" t="n"/>
    </row>
    <row r="1286" ht="15" customHeight="1" s="36">
      <c r="A1286" s="49" t="n"/>
      <c r="B1286" s="50" t="n"/>
      <c r="C1286" s="51">
        <f>IF($B1286="","",IFERROR(INDEX(Lists!$B$4:$B$153,MATCH($B1286,Lists!$A$4:$A$153,0)),"Other / Unsorted"))</f>
        <v/>
      </c>
      <c r="D1286" s="51">
        <f>IF($B1286="","",IFERROR(INDEX(Lists!$C$4:$C$153,MATCH($B1286,Lists!$A$4:$A$153,0)),"Spending"))</f>
        <v/>
      </c>
      <c r="E1286" s="50" t="n"/>
      <c r="F1286" s="52" t="n"/>
      <c r="G1286" s="50" t="n"/>
      <c r="H1286" s="50" t="n"/>
      <c r="I1286" s="50" t="n"/>
    </row>
    <row r="1287" ht="15" customHeight="1" s="36">
      <c r="A1287" s="49" t="n"/>
      <c r="B1287" s="50" t="n"/>
      <c r="C1287" s="51">
        <f>IF($B1287="","",IFERROR(INDEX(Lists!$B$4:$B$153,MATCH($B1287,Lists!$A$4:$A$153,0)),"Other / Unsorted"))</f>
        <v/>
      </c>
      <c r="D1287" s="51">
        <f>IF($B1287="","",IFERROR(INDEX(Lists!$C$4:$C$153,MATCH($B1287,Lists!$A$4:$A$153,0)),"Spending"))</f>
        <v/>
      </c>
      <c r="E1287" s="50" t="n"/>
      <c r="F1287" s="52" t="n"/>
      <c r="G1287" s="50" t="n"/>
      <c r="H1287" s="50" t="n"/>
      <c r="I1287" s="50" t="n"/>
    </row>
    <row r="1288" ht="15" customHeight="1" s="36">
      <c r="A1288" s="49" t="n"/>
      <c r="B1288" s="50" t="n"/>
      <c r="C1288" s="51">
        <f>IF($B1288="","",IFERROR(INDEX(Lists!$B$4:$B$153,MATCH($B1288,Lists!$A$4:$A$153,0)),"Other / Unsorted"))</f>
        <v/>
      </c>
      <c r="D1288" s="51">
        <f>IF($B1288="","",IFERROR(INDEX(Lists!$C$4:$C$153,MATCH($B1288,Lists!$A$4:$A$153,0)),"Spending"))</f>
        <v/>
      </c>
      <c r="E1288" s="50" t="n"/>
      <c r="F1288" s="52" t="n"/>
      <c r="G1288" s="50" t="n"/>
      <c r="H1288" s="50" t="n"/>
      <c r="I1288" s="50" t="n"/>
    </row>
    <row r="1289" ht="15" customHeight="1" s="36">
      <c r="A1289" s="49" t="n"/>
      <c r="B1289" s="50" t="n"/>
      <c r="C1289" s="51">
        <f>IF($B1289="","",IFERROR(INDEX(Lists!$B$4:$B$153,MATCH($B1289,Lists!$A$4:$A$153,0)),"Other / Unsorted"))</f>
        <v/>
      </c>
      <c r="D1289" s="51">
        <f>IF($B1289="","",IFERROR(INDEX(Lists!$C$4:$C$153,MATCH($B1289,Lists!$A$4:$A$153,0)),"Spending"))</f>
        <v/>
      </c>
      <c r="E1289" s="50" t="n"/>
      <c r="F1289" s="52" t="n"/>
      <c r="G1289" s="50" t="n"/>
      <c r="H1289" s="50" t="n"/>
      <c r="I1289" s="50" t="n"/>
    </row>
    <row r="1290" ht="15" customHeight="1" s="36">
      <c r="A1290" s="49" t="n"/>
      <c r="B1290" s="50" t="n"/>
      <c r="C1290" s="51">
        <f>IF($B1290="","",IFERROR(INDEX(Lists!$B$4:$B$153,MATCH($B1290,Lists!$A$4:$A$153,0)),"Other / Unsorted"))</f>
        <v/>
      </c>
      <c r="D1290" s="51">
        <f>IF($B1290="","",IFERROR(INDEX(Lists!$C$4:$C$153,MATCH($B1290,Lists!$A$4:$A$153,0)),"Spending"))</f>
        <v/>
      </c>
      <c r="E1290" s="50" t="n"/>
      <c r="F1290" s="52" t="n"/>
      <c r="G1290" s="50" t="n"/>
      <c r="H1290" s="50" t="n"/>
      <c r="I1290" s="50" t="n"/>
    </row>
    <row r="1291" ht="15" customHeight="1" s="36">
      <c r="A1291" s="49" t="n"/>
      <c r="B1291" s="50" t="n"/>
      <c r="C1291" s="51">
        <f>IF($B1291="","",IFERROR(INDEX(Lists!$B$4:$B$153,MATCH($B1291,Lists!$A$4:$A$153,0)),"Other / Unsorted"))</f>
        <v/>
      </c>
      <c r="D1291" s="51">
        <f>IF($B1291="","",IFERROR(INDEX(Lists!$C$4:$C$153,MATCH($B1291,Lists!$A$4:$A$153,0)),"Spending"))</f>
        <v/>
      </c>
      <c r="E1291" s="50" t="n"/>
      <c r="F1291" s="52" t="n"/>
      <c r="G1291" s="50" t="n"/>
      <c r="H1291" s="50" t="n"/>
      <c r="I1291" s="50" t="n"/>
    </row>
    <row r="1292" ht="15" customHeight="1" s="36">
      <c r="A1292" s="49" t="n"/>
      <c r="B1292" s="50" t="n"/>
      <c r="C1292" s="51">
        <f>IF($B1292="","",IFERROR(INDEX(Lists!$B$4:$B$153,MATCH($B1292,Lists!$A$4:$A$153,0)),"Other / Unsorted"))</f>
        <v/>
      </c>
      <c r="D1292" s="51">
        <f>IF($B1292="","",IFERROR(INDEX(Lists!$C$4:$C$153,MATCH($B1292,Lists!$A$4:$A$153,0)),"Spending"))</f>
        <v/>
      </c>
      <c r="E1292" s="50" t="n"/>
      <c r="F1292" s="52" t="n"/>
      <c r="G1292" s="50" t="n"/>
      <c r="H1292" s="50" t="n"/>
      <c r="I1292" s="50" t="n"/>
    </row>
    <row r="1293" ht="15" customHeight="1" s="36">
      <c r="A1293" s="49" t="n"/>
      <c r="B1293" s="50" t="n"/>
      <c r="C1293" s="51">
        <f>IF($B1293="","",IFERROR(INDEX(Lists!$B$4:$B$153,MATCH($B1293,Lists!$A$4:$A$153,0)),"Other / Unsorted"))</f>
        <v/>
      </c>
      <c r="D1293" s="51">
        <f>IF($B1293="","",IFERROR(INDEX(Lists!$C$4:$C$153,MATCH($B1293,Lists!$A$4:$A$153,0)),"Spending"))</f>
        <v/>
      </c>
      <c r="E1293" s="50" t="n"/>
      <c r="F1293" s="52" t="n"/>
      <c r="G1293" s="50" t="n"/>
      <c r="H1293" s="50" t="n"/>
      <c r="I1293" s="50" t="n"/>
    </row>
    <row r="1294" ht="15" customHeight="1" s="36">
      <c r="A1294" s="49" t="n"/>
      <c r="B1294" s="50" t="n"/>
      <c r="C1294" s="51">
        <f>IF($B1294="","",IFERROR(INDEX(Lists!$B$4:$B$153,MATCH($B1294,Lists!$A$4:$A$153,0)),"Other / Unsorted"))</f>
        <v/>
      </c>
      <c r="D1294" s="51">
        <f>IF($B1294="","",IFERROR(INDEX(Lists!$C$4:$C$153,MATCH($B1294,Lists!$A$4:$A$153,0)),"Spending"))</f>
        <v/>
      </c>
      <c r="E1294" s="50" t="n"/>
      <c r="F1294" s="52" t="n"/>
      <c r="G1294" s="50" t="n"/>
      <c r="H1294" s="50" t="n"/>
      <c r="I1294" s="50" t="n"/>
    </row>
    <row r="1295" ht="15" customHeight="1" s="36">
      <c r="A1295" s="49" t="n"/>
      <c r="B1295" s="50" t="n"/>
      <c r="C1295" s="51">
        <f>IF($B1295="","",IFERROR(INDEX(Lists!$B$4:$B$153,MATCH($B1295,Lists!$A$4:$A$153,0)),"Other / Unsorted"))</f>
        <v/>
      </c>
      <c r="D1295" s="51">
        <f>IF($B1295="","",IFERROR(INDEX(Lists!$C$4:$C$153,MATCH($B1295,Lists!$A$4:$A$153,0)),"Spending"))</f>
        <v/>
      </c>
      <c r="E1295" s="50" t="n"/>
      <c r="F1295" s="52" t="n"/>
      <c r="G1295" s="50" t="n"/>
      <c r="H1295" s="50" t="n"/>
      <c r="I1295" s="50" t="n"/>
    </row>
    <row r="1296" ht="15" customHeight="1" s="36">
      <c r="A1296" s="49" t="n"/>
      <c r="B1296" s="50" t="n"/>
      <c r="C1296" s="51">
        <f>IF($B1296="","",IFERROR(INDEX(Lists!$B$4:$B$153,MATCH($B1296,Lists!$A$4:$A$153,0)),"Other / Unsorted"))</f>
        <v/>
      </c>
      <c r="D1296" s="51">
        <f>IF($B1296="","",IFERROR(INDEX(Lists!$C$4:$C$153,MATCH($B1296,Lists!$A$4:$A$153,0)),"Spending"))</f>
        <v/>
      </c>
      <c r="E1296" s="50" t="n"/>
      <c r="F1296" s="52" t="n"/>
      <c r="G1296" s="50" t="n"/>
      <c r="H1296" s="50" t="n"/>
      <c r="I1296" s="50" t="n"/>
    </row>
    <row r="1297" ht="15" customHeight="1" s="36">
      <c r="A1297" s="49" t="n"/>
      <c r="B1297" s="50" t="n"/>
      <c r="C1297" s="51">
        <f>IF($B1297="","",IFERROR(INDEX(Lists!$B$4:$B$153,MATCH($B1297,Lists!$A$4:$A$153,0)),"Other / Unsorted"))</f>
        <v/>
      </c>
      <c r="D1297" s="51">
        <f>IF($B1297="","",IFERROR(INDEX(Lists!$C$4:$C$153,MATCH($B1297,Lists!$A$4:$A$153,0)),"Spending"))</f>
        <v/>
      </c>
      <c r="E1297" s="50" t="n"/>
      <c r="F1297" s="52" t="n"/>
      <c r="G1297" s="50" t="n"/>
      <c r="H1297" s="50" t="n"/>
      <c r="I1297" s="50" t="n"/>
    </row>
    <row r="1298" ht="15" customHeight="1" s="36">
      <c r="A1298" s="49" t="n"/>
      <c r="B1298" s="50" t="n"/>
      <c r="C1298" s="51">
        <f>IF($B1298="","",IFERROR(INDEX(Lists!$B$4:$B$153,MATCH($B1298,Lists!$A$4:$A$153,0)),"Other / Unsorted"))</f>
        <v/>
      </c>
      <c r="D1298" s="51">
        <f>IF($B1298="","",IFERROR(INDEX(Lists!$C$4:$C$153,MATCH($B1298,Lists!$A$4:$A$153,0)),"Spending"))</f>
        <v/>
      </c>
      <c r="E1298" s="50" t="n"/>
      <c r="F1298" s="52" t="n"/>
      <c r="G1298" s="50" t="n"/>
      <c r="H1298" s="50" t="n"/>
      <c r="I1298" s="50" t="n"/>
    </row>
    <row r="1299" ht="15" customHeight="1" s="36">
      <c r="A1299" s="49" t="n"/>
      <c r="B1299" s="50" t="n"/>
      <c r="C1299" s="51">
        <f>IF($B1299="","",IFERROR(INDEX(Lists!$B$4:$B$153,MATCH($B1299,Lists!$A$4:$A$153,0)),"Other / Unsorted"))</f>
        <v/>
      </c>
      <c r="D1299" s="51">
        <f>IF($B1299="","",IFERROR(INDEX(Lists!$C$4:$C$153,MATCH($B1299,Lists!$A$4:$A$153,0)),"Spending"))</f>
        <v/>
      </c>
      <c r="E1299" s="50" t="n"/>
      <c r="F1299" s="52" t="n"/>
      <c r="G1299" s="50" t="n"/>
      <c r="H1299" s="50" t="n"/>
      <c r="I1299" s="50" t="n"/>
    </row>
    <row r="1300" ht="15" customHeight="1" s="36">
      <c r="A1300" s="49" t="n"/>
      <c r="B1300" s="50" t="n"/>
      <c r="C1300" s="51">
        <f>IF($B1300="","",IFERROR(INDEX(Lists!$B$4:$B$153,MATCH($B1300,Lists!$A$4:$A$153,0)),"Other / Unsorted"))</f>
        <v/>
      </c>
      <c r="D1300" s="51">
        <f>IF($B1300="","",IFERROR(INDEX(Lists!$C$4:$C$153,MATCH($B1300,Lists!$A$4:$A$153,0)),"Spending"))</f>
        <v/>
      </c>
      <c r="E1300" s="50" t="n"/>
      <c r="F1300" s="52" t="n"/>
      <c r="G1300" s="50" t="n"/>
      <c r="H1300" s="50" t="n"/>
      <c r="I1300" s="50" t="n"/>
    </row>
    <row r="1301" ht="15" customHeight="1" s="36">
      <c r="A1301" s="49" t="n"/>
      <c r="B1301" s="50" t="n"/>
      <c r="C1301" s="51">
        <f>IF($B1301="","",IFERROR(INDEX(Lists!$B$4:$B$153,MATCH($B1301,Lists!$A$4:$A$153,0)),"Other / Unsorted"))</f>
        <v/>
      </c>
      <c r="D1301" s="51">
        <f>IF($B1301="","",IFERROR(INDEX(Lists!$C$4:$C$153,MATCH($B1301,Lists!$A$4:$A$153,0)),"Spending"))</f>
        <v/>
      </c>
      <c r="E1301" s="50" t="n"/>
      <c r="F1301" s="52" t="n"/>
      <c r="G1301" s="50" t="n"/>
      <c r="H1301" s="50" t="n"/>
      <c r="I1301" s="50" t="n"/>
    </row>
    <row r="1302" ht="15" customHeight="1" s="36">
      <c r="A1302" s="49" t="n"/>
      <c r="B1302" s="50" t="n"/>
      <c r="C1302" s="51">
        <f>IF($B1302="","",IFERROR(INDEX(Lists!$B$4:$B$153,MATCH($B1302,Lists!$A$4:$A$153,0)),"Other / Unsorted"))</f>
        <v/>
      </c>
      <c r="D1302" s="51">
        <f>IF($B1302="","",IFERROR(INDEX(Lists!$C$4:$C$153,MATCH($B1302,Lists!$A$4:$A$153,0)),"Spending"))</f>
        <v/>
      </c>
      <c r="E1302" s="50" t="n"/>
      <c r="F1302" s="52" t="n"/>
      <c r="G1302" s="50" t="n"/>
      <c r="H1302" s="50" t="n"/>
      <c r="I1302" s="50" t="n"/>
    </row>
    <row r="1303" ht="15" customHeight="1" s="36">
      <c r="A1303" s="49" t="n"/>
      <c r="B1303" s="50" t="n"/>
      <c r="C1303" s="51">
        <f>IF($B1303="","",IFERROR(INDEX(Lists!$B$4:$B$153,MATCH($B1303,Lists!$A$4:$A$153,0)),"Other / Unsorted"))</f>
        <v/>
      </c>
      <c r="D1303" s="51">
        <f>IF($B1303="","",IFERROR(INDEX(Lists!$C$4:$C$153,MATCH($B1303,Lists!$A$4:$A$153,0)),"Spending"))</f>
        <v/>
      </c>
      <c r="E1303" s="50" t="n"/>
      <c r="F1303" s="52" t="n"/>
      <c r="G1303" s="50" t="n"/>
      <c r="H1303" s="50" t="n"/>
      <c r="I1303" s="50" t="n"/>
    </row>
    <row r="1304" ht="15" customHeight="1" s="36">
      <c r="A1304" s="49" t="n"/>
      <c r="B1304" s="50" t="n"/>
      <c r="C1304" s="51">
        <f>IF($B1304="","",IFERROR(INDEX(Lists!$B$4:$B$153,MATCH($B1304,Lists!$A$4:$A$153,0)),"Other / Unsorted"))</f>
        <v/>
      </c>
      <c r="D1304" s="51">
        <f>IF($B1304="","",IFERROR(INDEX(Lists!$C$4:$C$153,MATCH($B1304,Lists!$A$4:$A$153,0)),"Spending"))</f>
        <v/>
      </c>
      <c r="E1304" s="50" t="n"/>
      <c r="F1304" s="52" t="n"/>
      <c r="G1304" s="50" t="n"/>
      <c r="H1304" s="50" t="n"/>
      <c r="I1304" s="50" t="n"/>
    </row>
    <row r="1305" ht="15" customHeight="1" s="36">
      <c r="A1305" s="49" t="n"/>
      <c r="B1305" s="50" t="n"/>
      <c r="C1305" s="51">
        <f>IF($B1305="","",IFERROR(INDEX(Lists!$B$4:$B$153,MATCH($B1305,Lists!$A$4:$A$153,0)),"Other / Unsorted"))</f>
        <v/>
      </c>
      <c r="D1305" s="51">
        <f>IF($B1305="","",IFERROR(INDEX(Lists!$C$4:$C$153,MATCH($B1305,Lists!$A$4:$A$153,0)),"Spending"))</f>
        <v/>
      </c>
      <c r="E1305" s="50" t="n"/>
      <c r="F1305" s="52" t="n"/>
      <c r="G1305" s="50" t="n"/>
      <c r="H1305" s="50" t="n"/>
      <c r="I1305" s="50" t="n"/>
    </row>
    <row r="1306" ht="15" customHeight="1" s="36">
      <c r="A1306" s="49" t="n"/>
      <c r="B1306" s="50" t="n"/>
      <c r="C1306" s="51">
        <f>IF($B1306="","",IFERROR(INDEX(Lists!$B$4:$B$153,MATCH($B1306,Lists!$A$4:$A$153,0)),"Other / Unsorted"))</f>
        <v/>
      </c>
      <c r="D1306" s="51">
        <f>IF($B1306="","",IFERROR(INDEX(Lists!$C$4:$C$153,MATCH($B1306,Lists!$A$4:$A$153,0)),"Spending"))</f>
        <v/>
      </c>
      <c r="E1306" s="50" t="n"/>
      <c r="F1306" s="52" t="n"/>
      <c r="G1306" s="50" t="n"/>
      <c r="H1306" s="50" t="n"/>
      <c r="I1306" s="50" t="n"/>
    </row>
    <row r="1307" ht="15" customHeight="1" s="36">
      <c r="A1307" s="49" t="n"/>
      <c r="B1307" s="50" t="n"/>
      <c r="C1307" s="51">
        <f>IF($B1307="","",IFERROR(INDEX(Lists!$B$4:$B$153,MATCH($B1307,Lists!$A$4:$A$153,0)),"Other / Unsorted"))</f>
        <v/>
      </c>
      <c r="D1307" s="51">
        <f>IF($B1307="","",IFERROR(INDEX(Lists!$C$4:$C$153,MATCH($B1307,Lists!$A$4:$A$153,0)),"Spending"))</f>
        <v/>
      </c>
      <c r="E1307" s="50" t="n"/>
      <c r="F1307" s="52" t="n"/>
      <c r="G1307" s="50" t="n"/>
      <c r="H1307" s="50" t="n"/>
      <c r="I1307" s="50" t="n"/>
    </row>
    <row r="1308" ht="15" customHeight="1" s="36">
      <c r="A1308" s="49" t="n"/>
      <c r="B1308" s="50" t="n"/>
      <c r="C1308" s="51">
        <f>IF($B1308="","",IFERROR(INDEX(Lists!$B$4:$B$153,MATCH($B1308,Lists!$A$4:$A$153,0)),"Other / Unsorted"))</f>
        <v/>
      </c>
      <c r="D1308" s="51">
        <f>IF($B1308="","",IFERROR(INDEX(Lists!$C$4:$C$153,MATCH($B1308,Lists!$A$4:$A$153,0)),"Spending"))</f>
        <v/>
      </c>
      <c r="E1308" s="50" t="n"/>
      <c r="F1308" s="52" t="n"/>
      <c r="G1308" s="50" t="n"/>
      <c r="H1308" s="50" t="n"/>
      <c r="I1308" s="50" t="n"/>
    </row>
    <row r="1309" ht="15" customHeight="1" s="36">
      <c r="A1309" s="49" t="n"/>
      <c r="B1309" s="50" t="n"/>
      <c r="C1309" s="51">
        <f>IF($B1309="","",IFERROR(INDEX(Lists!$B$4:$B$153,MATCH($B1309,Lists!$A$4:$A$153,0)),"Other / Unsorted"))</f>
        <v/>
      </c>
      <c r="D1309" s="51">
        <f>IF($B1309="","",IFERROR(INDEX(Lists!$C$4:$C$153,MATCH($B1309,Lists!$A$4:$A$153,0)),"Spending"))</f>
        <v/>
      </c>
      <c r="E1309" s="50" t="n"/>
      <c r="F1309" s="52" t="n"/>
      <c r="G1309" s="50" t="n"/>
      <c r="H1309" s="50" t="n"/>
      <c r="I1309" s="50" t="n"/>
    </row>
    <row r="1310" ht="15" customHeight="1" s="36">
      <c r="A1310" s="49" t="n"/>
      <c r="B1310" s="50" t="n"/>
      <c r="C1310" s="51">
        <f>IF($B1310="","",IFERROR(INDEX(Lists!$B$4:$B$153,MATCH($B1310,Lists!$A$4:$A$153,0)),"Other / Unsorted"))</f>
        <v/>
      </c>
      <c r="D1310" s="51">
        <f>IF($B1310="","",IFERROR(INDEX(Lists!$C$4:$C$153,MATCH($B1310,Lists!$A$4:$A$153,0)),"Spending"))</f>
        <v/>
      </c>
      <c r="E1310" s="50" t="n"/>
      <c r="F1310" s="52" t="n"/>
      <c r="G1310" s="50" t="n"/>
      <c r="H1310" s="50" t="n"/>
      <c r="I1310" s="50" t="n"/>
    </row>
    <row r="1311" ht="15" customHeight="1" s="36">
      <c r="A1311" s="49" t="n"/>
      <c r="B1311" s="50" t="n"/>
      <c r="C1311" s="51">
        <f>IF($B1311="","",IFERROR(INDEX(Lists!$B$4:$B$153,MATCH($B1311,Lists!$A$4:$A$153,0)),"Other / Unsorted"))</f>
        <v/>
      </c>
      <c r="D1311" s="51">
        <f>IF($B1311="","",IFERROR(INDEX(Lists!$C$4:$C$153,MATCH($B1311,Lists!$A$4:$A$153,0)),"Spending"))</f>
        <v/>
      </c>
      <c r="E1311" s="50" t="n"/>
      <c r="F1311" s="52" t="n"/>
      <c r="G1311" s="50" t="n"/>
      <c r="H1311" s="50" t="n"/>
      <c r="I1311" s="50" t="n"/>
    </row>
    <row r="1312" ht="15" customHeight="1" s="36">
      <c r="A1312" s="49" t="n"/>
      <c r="B1312" s="50" t="n"/>
      <c r="C1312" s="51">
        <f>IF($B1312="","",IFERROR(INDEX(Lists!$B$4:$B$153,MATCH($B1312,Lists!$A$4:$A$153,0)),"Other / Unsorted"))</f>
        <v/>
      </c>
      <c r="D1312" s="51">
        <f>IF($B1312="","",IFERROR(INDEX(Lists!$C$4:$C$153,MATCH($B1312,Lists!$A$4:$A$153,0)),"Spending"))</f>
        <v/>
      </c>
      <c r="E1312" s="50" t="n"/>
      <c r="F1312" s="52" t="n"/>
      <c r="G1312" s="50" t="n"/>
      <c r="H1312" s="50" t="n"/>
      <c r="I1312" s="50" t="n"/>
    </row>
    <row r="1313" ht="15" customHeight="1" s="36">
      <c r="A1313" s="49" t="n"/>
      <c r="B1313" s="50" t="n"/>
      <c r="C1313" s="51">
        <f>IF($B1313="","",IFERROR(INDEX(Lists!$B$4:$B$153,MATCH($B1313,Lists!$A$4:$A$153,0)),"Other / Unsorted"))</f>
        <v/>
      </c>
      <c r="D1313" s="51">
        <f>IF($B1313="","",IFERROR(INDEX(Lists!$C$4:$C$153,MATCH($B1313,Lists!$A$4:$A$153,0)),"Spending"))</f>
        <v/>
      </c>
      <c r="E1313" s="50" t="n"/>
      <c r="F1313" s="52" t="n"/>
      <c r="G1313" s="50" t="n"/>
      <c r="H1313" s="50" t="n"/>
      <c r="I1313" s="50" t="n"/>
    </row>
    <row r="1314" ht="15" customHeight="1" s="36">
      <c r="A1314" s="49" t="n"/>
      <c r="B1314" s="50" t="n"/>
      <c r="C1314" s="51">
        <f>IF($B1314="","",IFERROR(INDEX(Lists!$B$4:$B$153,MATCH($B1314,Lists!$A$4:$A$153,0)),"Other / Unsorted"))</f>
        <v/>
      </c>
      <c r="D1314" s="51">
        <f>IF($B1314="","",IFERROR(INDEX(Lists!$C$4:$C$153,MATCH($B1314,Lists!$A$4:$A$153,0)),"Spending"))</f>
        <v/>
      </c>
      <c r="E1314" s="50" t="n"/>
      <c r="F1314" s="52" t="n"/>
      <c r="G1314" s="50" t="n"/>
      <c r="H1314" s="50" t="n"/>
      <c r="I1314" s="50" t="n"/>
    </row>
    <row r="1315" ht="15" customHeight="1" s="36">
      <c r="A1315" s="49" t="n"/>
      <c r="B1315" s="50" t="n"/>
      <c r="C1315" s="51">
        <f>IF($B1315="","",IFERROR(INDEX(Lists!$B$4:$B$153,MATCH($B1315,Lists!$A$4:$A$153,0)),"Other / Unsorted"))</f>
        <v/>
      </c>
      <c r="D1315" s="51">
        <f>IF($B1315="","",IFERROR(INDEX(Lists!$C$4:$C$153,MATCH($B1315,Lists!$A$4:$A$153,0)),"Spending"))</f>
        <v/>
      </c>
      <c r="E1315" s="50" t="n"/>
      <c r="F1315" s="52" t="n"/>
      <c r="G1315" s="50" t="n"/>
      <c r="H1315" s="50" t="n"/>
      <c r="I1315" s="50" t="n"/>
    </row>
    <row r="1316" ht="15" customHeight="1" s="36">
      <c r="A1316" s="49" t="n"/>
      <c r="B1316" s="50" t="n"/>
      <c r="C1316" s="51">
        <f>IF($B1316="","",IFERROR(INDEX(Lists!$B$4:$B$153,MATCH($B1316,Lists!$A$4:$A$153,0)),"Other / Unsorted"))</f>
        <v/>
      </c>
      <c r="D1316" s="51">
        <f>IF($B1316="","",IFERROR(INDEX(Lists!$C$4:$C$153,MATCH($B1316,Lists!$A$4:$A$153,0)),"Spending"))</f>
        <v/>
      </c>
      <c r="E1316" s="50" t="n"/>
      <c r="F1316" s="52" t="n"/>
      <c r="G1316" s="50" t="n"/>
      <c r="H1316" s="50" t="n"/>
      <c r="I1316" s="50" t="n"/>
    </row>
    <row r="1317" ht="15" customHeight="1" s="36">
      <c r="A1317" s="49" t="n"/>
      <c r="B1317" s="50" t="n"/>
      <c r="C1317" s="51">
        <f>IF($B1317="","",IFERROR(INDEX(Lists!$B$4:$B$153,MATCH($B1317,Lists!$A$4:$A$153,0)),"Other / Unsorted"))</f>
        <v/>
      </c>
      <c r="D1317" s="51">
        <f>IF($B1317="","",IFERROR(INDEX(Lists!$C$4:$C$153,MATCH($B1317,Lists!$A$4:$A$153,0)),"Spending"))</f>
        <v/>
      </c>
      <c r="E1317" s="50" t="n"/>
      <c r="F1317" s="52" t="n"/>
      <c r="G1317" s="50" t="n"/>
      <c r="H1317" s="50" t="n"/>
      <c r="I1317" s="50" t="n"/>
    </row>
    <row r="1318" ht="15" customHeight="1" s="36">
      <c r="A1318" s="49" t="n"/>
      <c r="B1318" s="50" t="n"/>
      <c r="C1318" s="51">
        <f>IF($B1318="","",IFERROR(INDEX(Lists!$B$4:$B$153,MATCH($B1318,Lists!$A$4:$A$153,0)),"Other / Unsorted"))</f>
        <v/>
      </c>
      <c r="D1318" s="51">
        <f>IF($B1318="","",IFERROR(INDEX(Lists!$C$4:$C$153,MATCH($B1318,Lists!$A$4:$A$153,0)),"Spending"))</f>
        <v/>
      </c>
      <c r="E1318" s="50" t="n"/>
      <c r="F1318" s="52" t="n"/>
      <c r="G1318" s="50" t="n"/>
      <c r="H1318" s="50" t="n"/>
      <c r="I1318" s="50" t="n"/>
    </row>
    <row r="1319" ht="15" customHeight="1" s="36">
      <c r="A1319" s="49" t="n"/>
      <c r="B1319" s="50" t="n"/>
      <c r="C1319" s="51">
        <f>IF($B1319="","",IFERROR(INDEX(Lists!$B$4:$B$153,MATCH($B1319,Lists!$A$4:$A$153,0)),"Other / Unsorted"))</f>
        <v/>
      </c>
      <c r="D1319" s="51">
        <f>IF($B1319="","",IFERROR(INDEX(Lists!$C$4:$C$153,MATCH($B1319,Lists!$A$4:$A$153,0)),"Spending"))</f>
        <v/>
      </c>
      <c r="E1319" s="50" t="n"/>
      <c r="F1319" s="52" t="n"/>
      <c r="G1319" s="50" t="n"/>
      <c r="H1319" s="50" t="n"/>
      <c r="I1319" s="50" t="n"/>
    </row>
    <row r="1320" ht="15" customHeight="1" s="36">
      <c r="A1320" s="49" t="n"/>
      <c r="B1320" s="50" t="n"/>
      <c r="C1320" s="51">
        <f>IF($B1320="","",IFERROR(INDEX(Lists!$B$4:$B$153,MATCH($B1320,Lists!$A$4:$A$153,0)),"Other / Unsorted"))</f>
        <v/>
      </c>
      <c r="D1320" s="51">
        <f>IF($B1320="","",IFERROR(INDEX(Lists!$C$4:$C$153,MATCH($B1320,Lists!$A$4:$A$153,0)),"Spending"))</f>
        <v/>
      </c>
      <c r="E1320" s="50" t="n"/>
      <c r="F1320" s="52" t="n"/>
      <c r="G1320" s="50" t="n"/>
      <c r="H1320" s="50" t="n"/>
      <c r="I1320" s="50" t="n"/>
    </row>
    <row r="1321" ht="15" customHeight="1" s="36">
      <c r="A1321" s="49" t="n"/>
      <c r="B1321" s="50" t="n"/>
      <c r="C1321" s="51">
        <f>IF($B1321="","",IFERROR(INDEX(Lists!$B$4:$B$153,MATCH($B1321,Lists!$A$4:$A$153,0)),"Other / Unsorted"))</f>
        <v/>
      </c>
      <c r="D1321" s="51">
        <f>IF($B1321="","",IFERROR(INDEX(Lists!$C$4:$C$153,MATCH($B1321,Lists!$A$4:$A$153,0)),"Spending"))</f>
        <v/>
      </c>
      <c r="E1321" s="50" t="n"/>
      <c r="F1321" s="52" t="n"/>
      <c r="G1321" s="50" t="n"/>
      <c r="H1321" s="50" t="n"/>
      <c r="I1321" s="50" t="n"/>
    </row>
    <row r="1322" ht="15" customHeight="1" s="36">
      <c r="A1322" s="49" t="n"/>
      <c r="B1322" s="50" t="n"/>
      <c r="C1322" s="51">
        <f>IF($B1322="","",IFERROR(INDEX(Lists!$B$4:$B$153,MATCH($B1322,Lists!$A$4:$A$153,0)),"Other / Unsorted"))</f>
        <v/>
      </c>
      <c r="D1322" s="51">
        <f>IF($B1322="","",IFERROR(INDEX(Lists!$C$4:$C$153,MATCH($B1322,Lists!$A$4:$A$153,0)),"Spending"))</f>
        <v/>
      </c>
      <c r="E1322" s="50" t="n"/>
      <c r="F1322" s="52" t="n"/>
      <c r="G1322" s="50" t="n"/>
      <c r="H1322" s="50" t="n"/>
      <c r="I1322" s="50" t="n"/>
    </row>
    <row r="1323" ht="15" customHeight="1" s="36">
      <c r="A1323" s="49" t="n"/>
      <c r="B1323" s="50" t="n"/>
      <c r="C1323" s="51">
        <f>IF($B1323="","",IFERROR(INDEX(Lists!$B$4:$B$153,MATCH($B1323,Lists!$A$4:$A$153,0)),"Other / Unsorted"))</f>
        <v/>
      </c>
      <c r="D1323" s="51">
        <f>IF($B1323="","",IFERROR(INDEX(Lists!$C$4:$C$153,MATCH($B1323,Lists!$A$4:$A$153,0)),"Spending"))</f>
        <v/>
      </c>
      <c r="E1323" s="50" t="n"/>
      <c r="F1323" s="52" t="n"/>
      <c r="G1323" s="50" t="n"/>
      <c r="H1323" s="50" t="n"/>
      <c r="I1323" s="50" t="n"/>
    </row>
    <row r="1324" ht="15" customHeight="1" s="36">
      <c r="A1324" s="49" t="n"/>
      <c r="B1324" s="50" t="n"/>
      <c r="C1324" s="51">
        <f>IF($B1324="","",IFERROR(INDEX(Lists!$B$4:$B$153,MATCH($B1324,Lists!$A$4:$A$153,0)),"Other / Unsorted"))</f>
        <v/>
      </c>
      <c r="D1324" s="51">
        <f>IF($B1324="","",IFERROR(INDEX(Lists!$C$4:$C$153,MATCH($B1324,Lists!$A$4:$A$153,0)),"Spending"))</f>
        <v/>
      </c>
      <c r="E1324" s="50" t="n"/>
      <c r="F1324" s="52" t="n"/>
      <c r="G1324" s="50" t="n"/>
      <c r="H1324" s="50" t="n"/>
      <c r="I1324" s="50" t="n"/>
    </row>
    <row r="1325" ht="15" customHeight="1" s="36">
      <c r="A1325" s="49" t="n"/>
      <c r="B1325" s="50" t="n"/>
      <c r="C1325" s="51">
        <f>IF($B1325="","",IFERROR(INDEX(Lists!$B$4:$B$153,MATCH($B1325,Lists!$A$4:$A$153,0)),"Other / Unsorted"))</f>
        <v/>
      </c>
      <c r="D1325" s="51">
        <f>IF($B1325="","",IFERROR(INDEX(Lists!$C$4:$C$153,MATCH($B1325,Lists!$A$4:$A$153,0)),"Spending"))</f>
        <v/>
      </c>
      <c r="E1325" s="50" t="n"/>
      <c r="F1325" s="52" t="n"/>
      <c r="G1325" s="50" t="n"/>
      <c r="H1325" s="50" t="n"/>
      <c r="I1325" s="50" t="n"/>
    </row>
    <row r="1326" ht="15" customHeight="1" s="36">
      <c r="A1326" s="49" t="n"/>
      <c r="B1326" s="50" t="n"/>
      <c r="C1326" s="51">
        <f>IF($B1326="","",IFERROR(INDEX(Lists!$B$4:$B$153,MATCH($B1326,Lists!$A$4:$A$153,0)),"Other / Unsorted"))</f>
        <v/>
      </c>
      <c r="D1326" s="51">
        <f>IF($B1326="","",IFERROR(INDEX(Lists!$C$4:$C$153,MATCH($B1326,Lists!$A$4:$A$153,0)),"Spending"))</f>
        <v/>
      </c>
      <c r="E1326" s="50" t="n"/>
      <c r="F1326" s="52" t="n"/>
      <c r="G1326" s="50" t="n"/>
      <c r="H1326" s="50" t="n"/>
      <c r="I1326" s="50" t="n"/>
    </row>
    <row r="1327" ht="15" customHeight="1" s="36">
      <c r="A1327" s="49" t="n"/>
      <c r="B1327" s="50" t="n"/>
      <c r="C1327" s="51">
        <f>IF($B1327="","",IFERROR(INDEX(Lists!$B$4:$B$153,MATCH($B1327,Lists!$A$4:$A$153,0)),"Other / Unsorted"))</f>
        <v/>
      </c>
      <c r="D1327" s="51">
        <f>IF($B1327="","",IFERROR(INDEX(Lists!$C$4:$C$153,MATCH($B1327,Lists!$A$4:$A$153,0)),"Spending"))</f>
        <v/>
      </c>
      <c r="E1327" s="50" t="n"/>
      <c r="F1327" s="52" t="n"/>
      <c r="G1327" s="50" t="n"/>
      <c r="H1327" s="50" t="n"/>
      <c r="I1327" s="50" t="n"/>
    </row>
    <row r="1328" ht="15" customHeight="1" s="36">
      <c r="A1328" s="49" t="n"/>
      <c r="B1328" s="50" t="n"/>
      <c r="C1328" s="51">
        <f>IF($B1328="","",IFERROR(INDEX(Lists!$B$4:$B$153,MATCH($B1328,Lists!$A$4:$A$153,0)),"Other / Unsorted"))</f>
        <v/>
      </c>
      <c r="D1328" s="51">
        <f>IF($B1328="","",IFERROR(INDEX(Lists!$C$4:$C$153,MATCH($B1328,Lists!$A$4:$A$153,0)),"Spending"))</f>
        <v/>
      </c>
      <c r="E1328" s="50" t="n"/>
      <c r="F1328" s="52" t="n"/>
      <c r="G1328" s="50" t="n"/>
      <c r="H1328" s="50" t="n"/>
      <c r="I1328" s="50" t="n"/>
    </row>
    <row r="1329" ht="15" customHeight="1" s="36">
      <c r="A1329" s="49" t="n"/>
      <c r="B1329" s="50" t="n"/>
      <c r="C1329" s="51">
        <f>IF($B1329="","",IFERROR(INDEX(Lists!$B$4:$B$153,MATCH($B1329,Lists!$A$4:$A$153,0)),"Other / Unsorted"))</f>
        <v/>
      </c>
      <c r="D1329" s="51">
        <f>IF($B1329="","",IFERROR(INDEX(Lists!$C$4:$C$153,MATCH($B1329,Lists!$A$4:$A$153,0)),"Spending"))</f>
        <v/>
      </c>
      <c r="E1329" s="50" t="n"/>
      <c r="F1329" s="52" t="n"/>
      <c r="G1329" s="50" t="n"/>
      <c r="H1329" s="50" t="n"/>
      <c r="I1329" s="50" t="n"/>
    </row>
    <row r="1330" ht="15" customHeight="1" s="36">
      <c r="A1330" s="49" t="n"/>
      <c r="B1330" s="50" t="n"/>
      <c r="C1330" s="51">
        <f>IF($B1330="","",IFERROR(INDEX(Lists!$B$4:$B$153,MATCH($B1330,Lists!$A$4:$A$153,0)),"Other / Unsorted"))</f>
        <v/>
      </c>
      <c r="D1330" s="51">
        <f>IF($B1330="","",IFERROR(INDEX(Lists!$C$4:$C$153,MATCH($B1330,Lists!$A$4:$A$153,0)),"Spending"))</f>
        <v/>
      </c>
      <c r="E1330" s="50" t="n"/>
      <c r="F1330" s="52" t="n"/>
      <c r="G1330" s="50" t="n"/>
      <c r="H1330" s="50" t="n"/>
      <c r="I1330" s="50" t="n"/>
    </row>
    <row r="1331" ht="15" customHeight="1" s="36">
      <c r="A1331" s="49" t="n"/>
      <c r="B1331" s="50" t="n"/>
      <c r="C1331" s="51">
        <f>IF($B1331="","",IFERROR(INDEX(Lists!$B$4:$B$153,MATCH($B1331,Lists!$A$4:$A$153,0)),"Other / Unsorted"))</f>
        <v/>
      </c>
      <c r="D1331" s="51">
        <f>IF($B1331="","",IFERROR(INDEX(Lists!$C$4:$C$153,MATCH($B1331,Lists!$A$4:$A$153,0)),"Spending"))</f>
        <v/>
      </c>
      <c r="E1331" s="50" t="n"/>
      <c r="F1331" s="52" t="n"/>
      <c r="G1331" s="50" t="n"/>
      <c r="H1331" s="50" t="n"/>
      <c r="I1331" s="50" t="n"/>
    </row>
    <row r="1332" ht="15" customHeight="1" s="36">
      <c r="A1332" s="49" t="n"/>
      <c r="B1332" s="50" t="n"/>
      <c r="C1332" s="51">
        <f>IF($B1332="","",IFERROR(INDEX(Lists!$B$4:$B$153,MATCH($B1332,Lists!$A$4:$A$153,0)),"Other / Unsorted"))</f>
        <v/>
      </c>
      <c r="D1332" s="51">
        <f>IF($B1332="","",IFERROR(INDEX(Lists!$C$4:$C$153,MATCH($B1332,Lists!$A$4:$A$153,0)),"Spending"))</f>
        <v/>
      </c>
      <c r="E1332" s="50" t="n"/>
      <c r="F1332" s="52" t="n"/>
      <c r="G1332" s="50" t="n"/>
      <c r="H1332" s="50" t="n"/>
      <c r="I1332" s="50" t="n"/>
    </row>
    <row r="1333" ht="15" customHeight="1" s="36">
      <c r="A1333" s="49" t="n"/>
      <c r="B1333" s="50" t="n"/>
      <c r="C1333" s="51">
        <f>IF($B1333="","",IFERROR(INDEX(Lists!$B$4:$B$153,MATCH($B1333,Lists!$A$4:$A$153,0)),"Other / Unsorted"))</f>
        <v/>
      </c>
      <c r="D1333" s="51">
        <f>IF($B1333="","",IFERROR(INDEX(Lists!$C$4:$C$153,MATCH($B1333,Lists!$A$4:$A$153,0)),"Spending"))</f>
        <v/>
      </c>
      <c r="E1333" s="50" t="n"/>
      <c r="F1333" s="52" t="n"/>
      <c r="G1333" s="50" t="n"/>
      <c r="H1333" s="50" t="n"/>
      <c r="I1333" s="50" t="n"/>
    </row>
    <row r="1334" ht="15" customHeight="1" s="36">
      <c r="A1334" s="49" t="n"/>
      <c r="B1334" s="50" t="n"/>
      <c r="C1334" s="51">
        <f>IF($B1334="","",IFERROR(INDEX(Lists!$B$4:$B$153,MATCH($B1334,Lists!$A$4:$A$153,0)),"Other / Unsorted"))</f>
        <v/>
      </c>
      <c r="D1334" s="51">
        <f>IF($B1334="","",IFERROR(INDEX(Lists!$C$4:$C$153,MATCH($B1334,Lists!$A$4:$A$153,0)),"Spending"))</f>
        <v/>
      </c>
      <c r="E1334" s="50" t="n"/>
      <c r="F1334" s="52" t="n"/>
      <c r="G1334" s="50" t="n"/>
      <c r="H1334" s="50" t="n"/>
      <c r="I1334" s="50" t="n"/>
    </row>
    <row r="1335" ht="15" customHeight="1" s="36">
      <c r="A1335" s="49" t="n"/>
      <c r="B1335" s="50" t="n"/>
      <c r="C1335" s="51">
        <f>IF($B1335="","",IFERROR(INDEX(Lists!$B$4:$B$153,MATCH($B1335,Lists!$A$4:$A$153,0)),"Other / Unsorted"))</f>
        <v/>
      </c>
      <c r="D1335" s="51">
        <f>IF($B1335="","",IFERROR(INDEX(Lists!$C$4:$C$153,MATCH($B1335,Lists!$A$4:$A$153,0)),"Spending"))</f>
        <v/>
      </c>
      <c r="E1335" s="50" t="n"/>
      <c r="F1335" s="52" t="n"/>
      <c r="G1335" s="50" t="n"/>
      <c r="H1335" s="50" t="n"/>
      <c r="I1335" s="50" t="n"/>
    </row>
    <row r="1336" ht="15" customHeight="1" s="36">
      <c r="A1336" s="49" t="n"/>
      <c r="B1336" s="50" t="n"/>
      <c r="C1336" s="51">
        <f>IF($B1336="","",IFERROR(INDEX(Lists!$B$4:$B$153,MATCH($B1336,Lists!$A$4:$A$153,0)),"Other / Unsorted"))</f>
        <v/>
      </c>
      <c r="D1336" s="51">
        <f>IF($B1336="","",IFERROR(INDEX(Lists!$C$4:$C$153,MATCH($B1336,Lists!$A$4:$A$153,0)),"Spending"))</f>
        <v/>
      </c>
      <c r="E1336" s="50" t="n"/>
      <c r="F1336" s="52" t="n"/>
      <c r="G1336" s="50" t="n"/>
      <c r="H1336" s="50" t="n"/>
      <c r="I1336" s="50" t="n"/>
    </row>
    <row r="1337" ht="15" customHeight="1" s="36">
      <c r="A1337" s="49" t="n"/>
      <c r="B1337" s="50" t="n"/>
      <c r="C1337" s="51">
        <f>IF($B1337="","",IFERROR(INDEX(Lists!$B$4:$B$153,MATCH($B1337,Lists!$A$4:$A$153,0)),"Other / Unsorted"))</f>
        <v/>
      </c>
      <c r="D1337" s="51">
        <f>IF($B1337="","",IFERROR(INDEX(Lists!$C$4:$C$153,MATCH($B1337,Lists!$A$4:$A$153,0)),"Spending"))</f>
        <v/>
      </c>
      <c r="E1337" s="50" t="n"/>
      <c r="F1337" s="52" t="n"/>
      <c r="G1337" s="50" t="n"/>
      <c r="H1337" s="50" t="n"/>
      <c r="I1337" s="50" t="n"/>
    </row>
    <row r="1338" ht="15" customHeight="1" s="36">
      <c r="A1338" s="49" t="n"/>
      <c r="B1338" s="50" t="n"/>
      <c r="C1338" s="51">
        <f>IF($B1338="","",IFERROR(INDEX(Lists!$B$4:$B$153,MATCH($B1338,Lists!$A$4:$A$153,0)),"Other / Unsorted"))</f>
        <v/>
      </c>
      <c r="D1338" s="51">
        <f>IF($B1338="","",IFERROR(INDEX(Lists!$C$4:$C$153,MATCH($B1338,Lists!$A$4:$A$153,0)),"Spending"))</f>
        <v/>
      </c>
      <c r="E1338" s="50" t="n"/>
      <c r="F1338" s="52" t="n"/>
      <c r="G1338" s="50" t="n"/>
      <c r="H1338" s="50" t="n"/>
      <c r="I1338" s="50" t="n"/>
    </row>
    <row r="1339" ht="15" customHeight="1" s="36">
      <c r="A1339" s="49" t="n"/>
      <c r="B1339" s="50" t="n"/>
      <c r="C1339" s="51">
        <f>IF($B1339="","",IFERROR(INDEX(Lists!$B$4:$B$153,MATCH($B1339,Lists!$A$4:$A$153,0)),"Other / Unsorted"))</f>
        <v/>
      </c>
      <c r="D1339" s="51">
        <f>IF($B1339="","",IFERROR(INDEX(Lists!$C$4:$C$153,MATCH($B1339,Lists!$A$4:$A$153,0)),"Spending"))</f>
        <v/>
      </c>
      <c r="E1339" s="50" t="n"/>
      <c r="F1339" s="52" t="n"/>
      <c r="G1339" s="50" t="n"/>
      <c r="H1339" s="50" t="n"/>
      <c r="I1339" s="50" t="n"/>
    </row>
    <row r="1340" ht="15" customHeight="1" s="36">
      <c r="A1340" s="49" t="n"/>
      <c r="B1340" s="50" t="n"/>
      <c r="C1340" s="51">
        <f>IF($B1340="","",IFERROR(INDEX(Lists!$B$4:$B$153,MATCH($B1340,Lists!$A$4:$A$153,0)),"Other / Unsorted"))</f>
        <v/>
      </c>
      <c r="D1340" s="51">
        <f>IF($B1340="","",IFERROR(INDEX(Lists!$C$4:$C$153,MATCH($B1340,Lists!$A$4:$A$153,0)),"Spending"))</f>
        <v/>
      </c>
      <c r="E1340" s="50" t="n"/>
      <c r="F1340" s="52" t="n"/>
      <c r="G1340" s="50" t="n"/>
      <c r="H1340" s="50" t="n"/>
      <c r="I1340" s="50" t="n"/>
    </row>
    <row r="1341" ht="15" customHeight="1" s="36">
      <c r="A1341" s="49" t="n"/>
      <c r="B1341" s="50" t="n"/>
      <c r="C1341" s="51">
        <f>IF($B1341="","",IFERROR(INDEX(Lists!$B$4:$B$153,MATCH($B1341,Lists!$A$4:$A$153,0)),"Other / Unsorted"))</f>
        <v/>
      </c>
      <c r="D1341" s="51">
        <f>IF($B1341="","",IFERROR(INDEX(Lists!$C$4:$C$153,MATCH($B1341,Lists!$A$4:$A$153,0)),"Spending"))</f>
        <v/>
      </c>
      <c r="E1341" s="50" t="n"/>
      <c r="F1341" s="52" t="n"/>
      <c r="G1341" s="50" t="n"/>
      <c r="H1341" s="50" t="n"/>
      <c r="I1341" s="50" t="n"/>
    </row>
    <row r="1342" ht="15" customHeight="1" s="36">
      <c r="A1342" s="49" t="n"/>
      <c r="B1342" s="50" t="n"/>
      <c r="C1342" s="51">
        <f>IF($B1342="","",IFERROR(INDEX(Lists!$B$4:$B$153,MATCH($B1342,Lists!$A$4:$A$153,0)),"Other / Unsorted"))</f>
        <v/>
      </c>
      <c r="D1342" s="51">
        <f>IF($B1342="","",IFERROR(INDEX(Lists!$C$4:$C$153,MATCH($B1342,Lists!$A$4:$A$153,0)),"Spending"))</f>
        <v/>
      </c>
      <c r="E1342" s="50" t="n"/>
      <c r="F1342" s="52" t="n"/>
      <c r="G1342" s="50" t="n"/>
      <c r="H1342" s="50" t="n"/>
      <c r="I1342" s="50" t="n"/>
    </row>
    <row r="1343" ht="15" customHeight="1" s="36">
      <c r="A1343" s="49" t="n"/>
      <c r="B1343" s="50" t="n"/>
      <c r="C1343" s="51">
        <f>IF($B1343="","",IFERROR(INDEX(Lists!$B$4:$B$153,MATCH($B1343,Lists!$A$4:$A$153,0)),"Other / Unsorted"))</f>
        <v/>
      </c>
      <c r="D1343" s="51">
        <f>IF($B1343="","",IFERROR(INDEX(Lists!$C$4:$C$153,MATCH($B1343,Lists!$A$4:$A$153,0)),"Spending"))</f>
        <v/>
      </c>
      <c r="E1343" s="50" t="n"/>
      <c r="F1343" s="52" t="n"/>
      <c r="G1343" s="50" t="n"/>
      <c r="H1343" s="50" t="n"/>
      <c r="I1343" s="50" t="n"/>
    </row>
    <row r="1344" ht="15" customHeight="1" s="36">
      <c r="A1344" s="49" t="n"/>
      <c r="B1344" s="50" t="n"/>
      <c r="C1344" s="51">
        <f>IF($B1344="","",IFERROR(INDEX(Lists!$B$4:$B$153,MATCH($B1344,Lists!$A$4:$A$153,0)),"Other / Unsorted"))</f>
        <v/>
      </c>
      <c r="D1344" s="51">
        <f>IF($B1344="","",IFERROR(INDEX(Lists!$C$4:$C$153,MATCH($B1344,Lists!$A$4:$A$153,0)),"Spending"))</f>
        <v/>
      </c>
      <c r="E1344" s="50" t="n"/>
      <c r="F1344" s="52" t="n"/>
      <c r="G1344" s="50" t="n"/>
      <c r="H1344" s="50" t="n"/>
      <c r="I1344" s="50" t="n"/>
    </row>
    <row r="1345" ht="15" customHeight="1" s="36">
      <c r="A1345" s="49" t="n"/>
      <c r="B1345" s="50" t="n"/>
      <c r="C1345" s="51">
        <f>IF($B1345="","",IFERROR(INDEX(Lists!$B$4:$B$153,MATCH($B1345,Lists!$A$4:$A$153,0)),"Other / Unsorted"))</f>
        <v/>
      </c>
      <c r="D1345" s="51">
        <f>IF($B1345="","",IFERROR(INDEX(Lists!$C$4:$C$153,MATCH($B1345,Lists!$A$4:$A$153,0)),"Spending"))</f>
        <v/>
      </c>
      <c r="E1345" s="50" t="n"/>
      <c r="F1345" s="52" t="n"/>
      <c r="G1345" s="50" t="n"/>
      <c r="H1345" s="50" t="n"/>
      <c r="I1345" s="50" t="n"/>
    </row>
    <row r="1346" ht="15" customHeight="1" s="36">
      <c r="A1346" s="49" t="n"/>
      <c r="B1346" s="50" t="n"/>
      <c r="C1346" s="51">
        <f>IF($B1346="","",IFERROR(INDEX(Lists!$B$4:$B$153,MATCH($B1346,Lists!$A$4:$A$153,0)),"Other / Unsorted"))</f>
        <v/>
      </c>
      <c r="D1346" s="51">
        <f>IF($B1346="","",IFERROR(INDEX(Lists!$C$4:$C$153,MATCH($B1346,Lists!$A$4:$A$153,0)),"Spending"))</f>
        <v/>
      </c>
      <c r="E1346" s="50" t="n"/>
      <c r="F1346" s="52" t="n"/>
      <c r="G1346" s="50" t="n"/>
      <c r="H1346" s="50" t="n"/>
      <c r="I1346" s="50" t="n"/>
    </row>
    <row r="1347" ht="15" customHeight="1" s="36">
      <c r="A1347" s="49" t="n"/>
      <c r="B1347" s="50" t="n"/>
      <c r="C1347" s="51">
        <f>IF($B1347="","",IFERROR(INDEX(Lists!$B$4:$B$153,MATCH($B1347,Lists!$A$4:$A$153,0)),"Other / Unsorted"))</f>
        <v/>
      </c>
      <c r="D1347" s="51">
        <f>IF($B1347="","",IFERROR(INDEX(Lists!$C$4:$C$153,MATCH($B1347,Lists!$A$4:$A$153,0)),"Spending"))</f>
        <v/>
      </c>
      <c r="E1347" s="50" t="n"/>
      <c r="F1347" s="52" t="n"/>
      <c r="G1347" s="50" t="n"/>
      <c r="H1347" s="50" t="n"/>
      <c r="I1347" s="50" t="n"/>
    </row>
    <row r="1348" ht="15" customHeight="1" s="36">
      <c r="A1348" s="49" t="n"/>
      <c r="B1348" s="50" t="n"/>
      <c r="C1348" s="51">
        <f>IF($B1348="","",IFERROR(INDEX(Lists!$B$4:$B$153,MATCH($B1348,Lists!$A$4:$A$153,0)),"Other / Unsorted"))</f>
        <v/>
      </c>
      <c r="D1348" s="51">
        <f>IF($B1348="","",IFERROR(INDEX(Lists!$C$4:$C$153,MATCH($B1348,Lists!$A$4:$A$153,0)),"Spending"))</f>
        <v/>
      </c>
      <c r="E1348" s="50" t="n"/>
      <c r="F1348" s="52" t="n"/>
      <c r="G1348" s="50" t="n"/>
      <c r="H1348" s="50" t="n"/>
      <c r="I1348" s="50" t="n"/>
    </row>
    <row r="1349" ht="15" customHeight="1" s="36">
      <c r="A1349" s="49" t="n"/>
      <c r="B1349" s="50" t="n"/>
      <c r="C1349" s="51">
        <f>IF($B1349="","",IFERROR(INDEX(Lists!$B$4:$B$153,MATCH($B1349,Lists!$A$4:$A$153,0)),"Other / Unsorted"))</f>
        <v/>
      </c>
      <c r="D1349" s="51">
        <f>IF($B1349="","",IFERROR(INDEX(Lists!$C$4:$C$153,MATCH($B1349,Lists!$A$4:$A$153,0)),"Spending"))</f>
        <v/>
      </c>
      <c r="E1349" s="50" t="n"/>
      <c r="F1349" s="52" t="n"/>
      <c r="G1349" s="50" t="n"/>
      <c r="H1349" s="50" t="n"/>
      <c r="I1349" s="50" t="n"/>
    </row>
    <row r="1350" ht="15" customHeight="1" s="36">
      <c r="A1350" s="49" t="n"/>
      <c r="B1350" s="50" t="n"/>
      <c r="C1350" s="51">
        <f>IF($B1350="","",IFERROR(INDEX(Lists!$B$4:$B$153,MATCH($B1350,Lists!$A$4:$A$153,0)),"Other / Unsorted"))</f>
        <v/>
      </c>
      <c r="D1350" s="51">
        <f>IF($B1350="","",IFERROR(INDEX(Lists!$C$4:$C$153,MATCH($B1350,Lists!$A$4:$A$153,0)),"Spending"))</f>
        <v/>
      </c>
      <c r="E1350" s="50" t="n"/>
      <c r="F1350" s="52" t="n"/>
      <c r="G1350" s="50" t="n"/>
      <c r="H1350" s="50" t="n"/>
      <c r="I1350" s="50" t="n"/>
    </row>
    <row r="1351" ht="15" customHeight="1" s="36">
      <c r="A1351" s="49" t="n"/>
      <c r="B1351" s="50" t="n"/>
      <c r="C1351" s="51">
        <f>IF($B1351="","",IFERROR(INDEX(Lists!$B$4:$B$153,MATCH($B1351,Lists!$A$4:$A$153,0)),"Other / Unsorted"))</f>
        <v/>
      </c>
      <c r="D1351" s="51">
        <f>IF($B1351="","",IFERROR(INDEX(Lists!$C$4:$C$153,MATCH($B1351,Lists!$A$4:$A$153,0)),"Spending"))</f>
        <v/>
      </c>
      <c r="E1351" s="50" t="n"/>
      <c r="F1351" s="52" t="n"/>
      <c r="G1351" s="50" t="n"/>
      <c r="H1351" s="50" t="n"/>
      <c r="I1351" s="50" t="n"/>
    </row>
    <row r="1352" ht="15" customHeight="1" s="36">
      <c r="A1352" s="49" t="n"/>
      <c r="B1352" s="50" t="n"/>
      <c r="C1352" s="51">
        <f>IF($B1352="","",IFERROR(INDEX(Lists!$B$4:$B$153,MATCH($B1352,Lists!$A$4:$A$153,0)),"Other / Unsorted"))</f>
        <v/>
      </c>
      <c r="D1352" s="51">
        <f>IF($B1352="","",IFERROR(INDEX(Lists!$C$4:$C$153,MATCH($B1352,Lists!$A$4:$A$153,0)),"Spending"))</f>
        <v/>
      </c>
      <c r="E1352" s="50" t="n"/>
      <c r="F1352" s="52" t="n"/>
      <c r="G1352" s="50" t="n"/>
      <c r="H1352" s="50" t="n"/>
      <c r="I1352" s="50" t="n"/>
    </row>
    <row r="1353" ht="15" customHeight="1" s="36">
      <c r="A1353" s="49" t="n"/>
      <c r="B1353" s="50" t="n"/>
      <c r="C1353" s="51">
        <f>IF($B1353="","",IFERROR(INDEX(Lists!$B$4:$B$153,MATCH($B1353,Lists!$A$4:$A$153,0)),"Other / Unsorted"))</f>
        <v/>
      </c>
      <c r="D1353" s="51">
        <f>IF($B1353="","",IFERROR(INDEX(Lists!$C$4:$C$153,MATCH($B1353,Lists!$A$4:$A$153,0)),"Spending"))</f>
        <v/>
      </c>
      <c r="E1353" s="50" t="n"/>
      <c r="F1353" s="52" t="n"/>
      <c r="G1353" s="50" t="n"/>
      <c r="H1353" s="50" t="n"/>
      <c r="I1353" s="50" t="n"/>
    </row>
    <row r="1354" ht="15" customHeight="1" s="36">
      <c r="A1354" s="49" t="n"/>
      <c r="B1354" s="50" t="n"/>
      <c r="C1354" s="51">
        <f>IF($B1354="","",IFERROR(INDEX(Lists!$B$4:$B$153,MATCH($B1354,Lists!$A$4:$A$153,0)),"Other / Unsorted"))</f>
        <v/>
      </c>
      <c r="D1354" s="51">
        <f>IF($B1354="","",IFERROR(INDEX(Lists!$C$4:$C$153,MATCH($B1354,Lists!$A$4:$A$153,0)),"Spending"))</f>
        <v/>
      </c>
      <c r="E1354" s="50" t="n"/>
      <c r="F1354" s="52" t="n"/>
      <c r="G1354" s="50" t="n"/>
      <c r="H1354" s="50" t="n"/>
      <c r="I1354" s="50" t="n"/>
    </row>
    <row r="1355" ht="15" customHeight="1" s="36">
      <c r="A1355" s="49" t="n"/>
      <c r="B1355" s="50" t="n"/>
      <c r="C1355" s="51">
        <f>IF($B1355="","",IFERROR(INDEX(Lists!$B$4:$B$153,MATCH($B1355,Lists!$A$4:$A$153,0)),"Other / Unsorted"))</f>
        <v/>
      </c>
      <c r="D1355" s="51">
        <f>IF($B1355="","",IFERROR(INDEX(Lists!$C$4:$C$153,MATCH($B1355,Lists!$A$4:$A$153,0)),"Spending"))</f>
        <v/>
      </c>
      <c r="E1355" s="50" t="n"/>
      <c r="F1355" s="52" t="n"/>
      <c r="G1355" s="50" t="n"/>
      <c r="H1355" s="50" t="n"/>
      <c r="I1355" s="50" t="n"/>
    </row>
    <row r="1356" ht="15" customHeight="1" s="36">
      <c r="A1356" s="49" t="n"/>
      <c r="B1356" s="50" t="n"/>
      <c r="C1356" s="51">
        <f>IF($B1356="","",IFERROR(INDEX(Lists!$B$4:$B$153,MATCH($B1356,Lists!$A$4:$A$153,0)),"Other / Unsorted"))</f>
        <v/>
      </c>
      <c r="D1356" s="51">
        <f>IF($B1356="","",IFERROR(INDEX(Lists!$C$4:$C$153,MATCH($B1356,Lists!$A$4:$A$153,0)),"Spending"))</f>
        <v/>
      </c>
      <c r="E1356" s="50" t="n"/>
      <c r="F1356" s="52" t="n"/>
      <c r="G1356" s="50" t="n"/>
      <c r="H1356" s="50" t="n"/>
      <c r="I1356" s="50" t="n"/>
    </row>
    <row r="1357" ht="15" customHeight="1" s="36">
      <c r="A1357" s="49" t="n"/>
      <c r="B1357" s="50" t="n"/>
      <c r="C1357" s="51">
        <f>IF($B1357="","",IFERROR(INDEX(Lists!$B$4:$B$153,MATCH($B1357,Lists!$A$4:$A$153,0)),"Other / Unsorted"))</f>
        <v/>
      </c>
      <c r="D1357" s="51">
        <f>IF($B1357="","",IFERROR(INDEX(Lists!$C$4:$C$153,MATCH($B1357,Lists!$A$4:$A$153,0)),"Spending"))</f>
        <v/>
      </c>
      <c r="E1357" s="50" t="n"/>
      <c r="F1357" s="52" t="n"/>
      <c r="G1357" s="50" t="n"/>
      <c r="H1357" s="50" t="n"/>
      <c r="I1357" s="50" t="n"/>
    </row>
    <row r="1358" ht="15" customHeight="1" s="36">
      <c r="A1358" s="49" t="n"/>
      <c r="B1358" s="50" t="n"/>
      <c r="C1358" s="51">
        <f>IF($B1358="","",IFERROR(INDEX(Lists!$B$4:$B$153,MATCH($B1358,Lists!$A$4:$A$153,0)),"Other / Unsorted"))</f>
        <v/>
      </c>
      <c r="D1358" s="51">
        <f>IF($B1358="","",IFERROR(INDEX(Lists!$C$4:$C$153,MATCH($B1358,Lists!$A$4:$A$153,0)),"Spending"))</f>
        <v/>
      </c>
      <c r="E1358" s="50" t="n"/>
      <c r="F1358" s="52" t="n"/>
      <c r="G1358" s="50" t="n"/>
      <c r="H1358" s="50" t="n"/>
      <c r="I1358" s="50" t="n"/>
    </row>
    <row r="1359" ht="15" customHeight="1" s="36">
      <c r="A1359" s="49" t="n"/>
      <c r="B1359" s="50" t="n"/>
      <c r="C1359" s="51">
        <f>IF($B1359="","",IFERROR(INDEX(Lists!$B$4:$B$153,MATCH($B1359,Lists!$A$4:$A$153,0)),"Other / Unsorted"))</f>
        <v/>
      </c>
      <c r="D1359" s="51">
        <f>IF($B1359="","",IFERROR(INDEX(Lists!$C$4:$C$153,MATCH($B1359,Lists!$A$4:$A$153,0)),"Spending"))</f>
        <v/>
      </c>
      <c r="E1359" s="50" t="n"/>
      <c r="F1359" s="52" t="n"/>
      <c r="G1359" s="50" t="n"/>
      <c r="H1359" s="50" t="n"/>
      <c r="I1359" s="50" t="n"/>
    </row>
    <row r="1360" ht="15" customHeight="1" s="36">
      <c r="A1360" s="49" t="n"/>
      <c r="B1360" s="50" t="n"/>
      <c r="C1360" s="51">
        <f>IF($B1360="","",IFERROR(INDEX(Lists!$B$4:$B$153,MATCH($B1360,Lists!$A$4:$A$153,0)),"Other / Unsorted"))</f>
        <v/>
      </c>
      <c r="D1360" s="51">
        <f>IF($B1360="","",IFERROR(INDEX(Lists!$C$4:$C$153,MATCH($B1360,Lists!$A$4:$A$153,0)),"Spending"))</f>
        <v/>
      </c>
      <c r="E1360" s="50" t="n"/>
      <c r="F1360" s="52" t="n"/>
      <c r="G1360" s="50" t="n"/>
      <c r="H1360" s="50" t="n"/>
      <c r="I1360" s="50" t="n"/>
    </row>
    <row r="1361" ht="15" customHeight="1" s="36">
      <c r="A1361" s="49" t="n"/>
      <c r="B1361" s="50" t="n"/>
      <c r="C1361" s="51">
        <f>IF($B1361="","",IFERROR(INDEX(Lists!$B$4:$B$153,MATCH($B1361,Lists!$A$4:$A$153,0)),"Other / Unsorted"))</f>
        <v/>
      </c>
      <c r="D1361" s="51">
        <f>IF($B1361="","",IFERROR(INDEX(Lists!$C$4:$C$153,MATCH($B1361,Lists!$A$4:$A$153,0)),"Spending"))</f>
        <v/>
      </c>
      <c r="E1361" s="50" t="n"/>
      <c r="F1361" s="52" t="n"/>
      <c r="G1361" s="50" t="n"/>
      <c r="H1361" s="50" t="n"/>
      <c r="I1361" s="50" t="n"/>
    </row>
    <row r="1362" ht="15" customHeight="1" s="36">
      <c r="A1362" s="49" t="n"/>
      <c r="B1362" s="50" t="n"/>
      <c r="C1362" s="51">
        <f>IF($B1362="","",IFERROR(INDEX(Lists!$B$4:$B$153,MATCH($B1362,Lists!$A$4:$A$153,0)),"Other / Unsorted"))</f>
        <v/>
      </c>
      <c r="D1362" s="51">
        <f>IF($B1362="","",IFERROR(INDEX(Lists!$C$4:$C$153,MATCH($B1362,Lists!$A$4:$A$153,0)),"Spending"))</f>
        <v/>
      </c>
      <c r="E1362" s="50" t="n"/>
      <c r="F1362" s="52" t="n"/>
      <c r="G1362" s="50" t="n"/>
      <c r="H1362" s="50" t="n"/>
      <c r="I1362" s="50" t="n"/>
    </row>
    <row r="1363" ht="15" customHeight="1" s="36">
      <c r="A1363" s="49" t="n"/>
      <c r="B1363" s="50" t="n"/>
      <c r="C1363" s="51">
        <f>IF($B1363="","",IFERROR(INDEX(Lists!$B$4:$B$153,MATCH($B1363,Lists!$A$4:$A$153,0)),"Other / Unsorted"))</f>
        <v/>
      </c>
      <c r="D1363" s="51">
        <f>IF($B1363="","",IFERROR(INDEX(Lists!$C$4:$C$153,MATCH($B1363,Lists!$A$4:$A$153,0)),"Spending"))</f>
        <v/>
      </c>
      <c r="E1363" s="50" t="n"/>
      <c r="F1363" s="52" t="n"/>
      <c r="G1363" s="50" t="n"/>
      <c r="H1363" s="50" t="n"/>
      <c r="I1363" s="50" t="n"/>
    </row>
    <row r="1364" ht="15" customHeight="1" s="36">
      <c r="A1364" s="49" t="n"/>
      <c r="B1364" s="50" t="n"/>
      <c r="C1364" s="51">
        <f>IF($B1364="","",IFERROR(INDEX(Lists!$B$4:$B$153,MATCH($B1364,Lists!$A$4:$A$153,0)),"Other / Unsorted"))</f>
        <v/>
      </c>
      <c r="D1364" s="51">
        <f>IF($B1364="","",IFERROR(INDEX(Lists!$C$4:$C$153,MATCH($B1364,Lists!$A$4:$A$153,0)),"Spending"))</f>
        <v/>
      </c>
      <c r="E1364" s="50" t="n"/>
      <c r="F1364" s="52" t="n"/>
      <c r="G1364" s="50" t="n"/>
      <c r="H1364" s="50" t="n"/>
      <c r="I1364" s="50" t="n"/>
    </row>
    <row r="1365" ht="15" customHeight="1" s="36">
      <c r="A1365" s="49" t="n"/>
      <c r="B1365" s="50" t="n"/>
      <c r="C1365" s="51">
        <f>IF($B1365="","",IFERROR(INDEX(Lists!$B$4:$B$153,MATCH($B1365,Lists!$A$4:$A$153,0)),"Other / Unsorted"))</f>
        <v/>
      </c>
      <c r="D1365" s="51">
        <f>IF($B1365="","",IFERROR(INDEX(Lists!$C$4:$C$153,MATCH($B1365,Lists!$A$4:$A$153,0)),"Spending"))</f>
        <v/>
      </c>
      <c r="E1365" s="50" t="n"/>
      <c r="F1365" s="52" t="n"/>
      <c r="G1365" s="50" t="n"/>
      <c r="H1365" s="50" t="n"/>
      <c r="I1365" s="50" t="n"/>
    </row>
    <row r="1366" ht="15" customHeight="1" s="36">
      <c r="A1366" s="49" t="n"/>
      <c r="B1366" s="50" t="n"/>
      <c r="C1366" s="51">
        <f>IF($B1366="","",IFERROR(INDEX(Lists!$B$4:$B$153,MATCH($B1366,Lists!$A$4:$A$153,0)),"Other / Unsorted"))</f>
        <v/>
      </c>
      <c r="D1366" s="51">
        <f>IF($B1366="","",IFERROR(INDEX(Lists!$C$4:$C$153,MATCH($B1366,Lists!$A$4:$A$153,0)),"Spending"))</f>
        <v/>
      </c>
      <c r="E1366" s="50" t="n"/>
      <c r="F1366" s="52" t="n"/>
      <c r="G1366" s="50" t="n"/>
      <c r="H1366" s="50" t="n"/>
      <c r="I1366" s="50" t="n"/>
    </row>
    <row r="1367" ht="15" customHeight="1" s="36">
      <c r="A1367" s="49" t="n"/>
      <c r="B1367" s="50" t="n"/>
      <c r="C1367" s="51">
        <f>IF($B1367="","",IFERROR(INDEX(Lists!$B$4:$B$153,MATCH($B1367,Lists!$A$4:$A$153,0)),"Other / Unsorted"))</f>
        <v/>
      </c>
      <c r="D1367" s="51">
        <f>IF($B1367="","",IFERROR(INDEX(Lists!$C$4:$C$153,MATCH($B1367,Lists!$A$4:$A$153,0)),"Spending"))</f>
        <v/>
      </c>
      <c r="E1367" s="50" t="n"/>
      <c r="F1367" s="52" t="n"/>
      <c r="G1367" s="50" t="n"/>
      <c r="H1367" s="50" t="n"/>
      <c r="I1367" s="50" t="n"/>
    </row>
    <row r="1368" ht="15" customHeight="1" s="36">
      <c r="A1368" s="49" t="n"/>
      <c r="B1368" s="50" t="n"/>
      <c r="C1368" s="51">
        <f>IF($B1368="","",IFERROR(INDEX(Lists!$B$4:$B$153,MATCH($B1368,Lists!$A$4:$A$153,0)),"Other / Unsorted"))</f>
        <v/>
      </c>
      <c r="D1368" s="51">
        <f>IF($B1368="","",IFERROR(INDEX(Lists!$C$4:$C$153,MATCH($B1368,Lists!$A$4:$A$153,0)),"Spending"))</f>
        <v/>
      </c>
      <c r="E1368" s="50" t="n"/>
      <c r="F1368" s="52" t="n"/>
      <c r="G1368" s="50" t="n"/>
      <c r="H1368" s="50" t="n"/>
      <c r="I1368" s="50" t="n"/>
    </row>
    <row r="1369" ht="15" customHeight="1" s="36">
      <c r="A1369" s="49" t="n"/>
      <c r="B1369" s="50" t="n"/>
      <c r="C1369" s="51">
        <f>IF($B1369="","",IFERROR(INDEX(Lists!$B$4:$B$153,MATCH($B1369,Lists!$A$4:$A$153,0)),"Other / Unsorted"))</f>
        <v/>
      </c>
      <c r="D1369" s="51">
        <f>IF($B1369="","",IFERROR(INDEX(Lists!$C$4:$C$153,MATCH($B1369,Lists!$A$4:$A$153,0)),"Spending"))</f>
        <v/>
      </c>
      <c r="E1369" s="50" t="n"/>
      <c r="F1369" s="52" t="n"/>
      <c r="G1369" s="50" t="n"/>
      <c r="H1369" s="50" t="n"/>
      <c r="I1369" s="50" t="n"/>
    </row>
    <row r="1370" ht="15" customHeight="1" s="36">
      <c r="A1370" s="49" t="n"/>
      <c r="B1370" s="50" t="n"/>
      <c r="C1370" s="51">
        <f>IF($B1370="","",IFERROR(INDEX(Lists!$B$4:$B$153,MATCH($B1370,Lists!$A$4:$A$153,0)),"Other / Unsorted"))</f>
        <v/>
      </c>
      <c r="D1370" s="51">
        <f>IF($B1370="","",IFERROR(INDEX(Lists!$C$4:$C$153,MATCH($B1370,Lists!$A$4:$A$153,0)),"Spending"))</f>
        <v/>
      </c>
      <c r="E1370" s="50" t="n"/>
      <c r="F1370" s="52" t="n"/>
      <c r="G1370" s="50" t="n"/>
      <c r="H1370" s="50" t="n"/>
      <c r="I1370" s="50" t="n"/>
    </row>
    <row r="1371" ht="15" customHeight="1" s="36">
      <c r="A1371" s="49" t="n"/>
      <c r="B1371" s="50" t="n"/>
      <c r="C1371" s="51">
        <f>IF($B1371="","",IFERROR(INDEX(Lists!$B$4:$B$153,MATCH($B1371,Lists!$A$4:$A$153,0)),"Other / Unsorted"))</f>
        <v/>
      </c>
      <c r="D1371" s="51">
        <f>IF($B1371="","",IFERROR(INDEX(Lists!$C$4:$C$153,MATCH($B1371,Lists!$A$4:$A$153,0)),"Spending"))</f>
        <v/>
      </c>
      <c r="E1371" s="50" t="n"/>
      <c r="F1371" s="52" t="n"/>
      <c r="G1371" s="50" t="n"/>
      <c r="H1371" s="50" t="n"/>
      <c r="I1371" s="50" t="n"/>
    </row>
    <row r="1372" ht="15" customHeight="1" s="36">
      <c r="A1372" s="49" t="n"/>
      <c r="B1372" s="50" t="n"/>
      <c r="C1372" s="51">
        <f>IF($B1372="","",IFERROR(INDEX(Lists!$B$4:$B$153,MATCH($B1372,Lists!$A$4:$A$153,0)),"Other / Unsorted"))</f>
        <v/>
      </c>
      <c r="D1372" s="51">
        <f>IF($B1372="","",IFERROR(INDEX(Lists!$C$4:$C$153,MATCH($B1372,Lists!$A$4:$A$153,0)),"Spending"))</f>
        <v/>
      </c>
      <c r="E1372" s="50" t="n"/>
      <c r="F1372" s="52" t="n"/>
      <c r="G1372" s="50" t="n"/>
      <c r="H1372" s="50" t="n"/>
      <c r="I1372" s="50" t="n"/>
    </row>
    <row r="1373" ht="15" customHeight="1" s="36">
      <c r="A1373" s="49" t="n"/>
      <c r="B1373" s="50" t="n"/>
      <c r="C1373" s="51">
        <f>IF($B1373="","",IFERROR(INDEX(Lists!$B$4:$B$153,MATCH($B1373,Lists!$A$4:$A$153,0)),"Other / Unsorted"))</f>
        <v/>
      </c>
      <c r="D1373" s="51">
        <f>IF($B1373="","",IFERROR(INDEX(Lists!$C$4:$C$153,MATCH($B1373,Lists!$A$4:$A$153,0)),"Spending"))</f>
        <v/>
      </c>
      <c r="E1373" s="50" t="n"/>
      <c r="F1373" s="52" t="n"/>
      <c r="G1373" s="50" t="n"/>
      <c r="H1373" s="50" t="n"/>
      <c r="I1373" s="50" t="n"/>
    </row>
    <row r="1374" ht="15" customHeight="1" s="36">
      <c r="A1374" s="49" t="n"/>
      <c r="B1374" s="50" t="n"/>
      <c r="C1374" s="51">
        <f>IF($B1374="","",IFERROR(INDEX(Lists!$B$4:$B$153,MATCH($B1374,Lists!$A$4:$A$153,0)),"Other / Unsorted"))</f>
        <v/>
      </c>
      <c r="D1374" s="51">
        <f>IF($B1374="","",IFERROR(INDEX(Lists!$C$4:$C$153,MATCH($B1374,Lists!$A$4:$A$153,0)),"Spending"))</f>
        <v/>
      </c>
      <c r="E1374" s="50" t="n"/>
      <c r="F1374" s="52" t="n"/>
      <c r="G1374" s="50" t="n"/>
      <c r="H1374" s="50" t="n"/>
      <c r="I1374" s="50" t="n"/>
    </row>
    <row r="1375" ht="15" customHeight="1" s="36">
      <c r="A1375" s="49" t="n"/>
      <c r="B1375" s="50" t="n"/>
      <c r="C1375" s="51">
        <f>IF($B1375="","",IFERROR(INDEX(Lists!$B$4:$B$153,MATCH($B1375,Lists!$A$4:$A$153,0)),"Other / Unsorted"))</f>
        <v/>
      </c>
      <c r="D1375" s="51">
        <f>IF($B1375="","",IFERROR(INDEX(Lists!$C$4:$C$153,MATCH($B1375,Lists!$A$4:$A$153,0)),"Spending"))</f>
        <v/>
      </c>
      <c r="E1375" s="50" t="n"/>
      <c r="F1375" s="52" t="n"/>
      <c r="G1375" s="50" t="n"/>
      <c r="H1375" s="50" t="n"/>
      <c r="I1375" s="50" t="n"/>
    </row>
    <row r="1376" ht="15" customHeight="1" s="36">
      <c r="A1376" s="49" t="n"/>
      <c r="B1376" s="50" t="n"/>
      <c r="C1376" s="51">
        <f>IF($B1376="","",IFERROR(INDEX(Lists!$B$4:$B$153,MATCH($B1376,Lists!$A$4:$A$153,0)),"Other / Unsorted"))</f>
        <v/>
      </c>
      <c r="D1376" s="51">
        <f>IF($B1376="","",IFERROR(INDEX(Lists!$C$4:$C$153,MATCH($B1376,Lists!$A$4:$A$153,0)),"Spending"))</f>
        <v/>
      </c>
      <c r="E1376" s="50" t="n"/>
      <c r="F1376" s="52" t="n"/>
      <c r="G1376" s="50" t="n"/>
      <c r="H1376" s="50" t="n"/>
      <c r="I1376" s="50" t="n"/>
    </row>
    <row r="1377" ht="15" customHeight="1" s="36">
      <c r="A1377" s="49" t="n"/>
      <c r="B1377" s="50" t="n"/>
      <c r="C1377" s="51">
        <f>IF($B1377="","",IFERROR(INDEX(Lists!$B$4:$B$153,MATCH($B1377,Lists!$A$4:$A$153,0)),"Other / Unsorted"))</f>
        <v/>
      </c>
      <c r="D1377" s="51">
        <f>IF($B1377="","",IFERROR(INDEX(Lists!$C$4:$C$153,MATCH($B1377,Lists!$A$4:$A$153,0)),"Spending"))</f>
        <v/>
      </c>
      <c r="E1377" s="50" t="n"/>
      <c r="F1377" s="52" t="n"/>
      <c r="G1377" s="50" t="n"/>
      <c r="H1377" s="50" t="n"/>
      <c r="I1377" s="50" t="n"/>
    </row>
    <row r="1378" ht="15" customHeight="1" s="36">
      <c r="A1378" s="49" t="n"/>
      <c r="B1378" s="50" t="n"/>
      <c r="C1378" s="51">
        <f>IF($B1378="","",IFERROR(INDEX(Lists!$B$4:$B$153,MATCH($B1378,Lists!$A$4:$A$153,0)),"Other / Unsorted"))</f>
        <v/>
      </c>
      <c r="D1378" s="51">
        <f>IF($B1378="","",IFERROR(INDEX(Lists!$C$4:$C$153,MATCH($B1378,Lists!$A$4:$A$153,0)),"Spending"))</f>
        <v/>
      </c>
      <c r="E1378" s="50" t="n"/>
      <c r="F1378" s="52" t="n"/>
      <c r="G1378" s="50" t="n"/>
      <c r="H1378" s="50" t="n"/>
      <c r="I1378" s="50" t="n"/>
    </row>
    <row r="1379" ht="15" customHeight="1" s="36">
      <c r="A1379" s="49" t="n"/>
      <c r="B1379" s="50" t="n"/>
      <c r="C1379" s="51">
        <f>IF($B1379="","",IFERROR(INDEX(Lists!$B$4:$B$153,MATCH($B1379,Lists!$A$4:$A$153,0)),"Other / Unsorted"))</f>
        <v/>
      </c>
      <c r="D1379" s="51">
        <f>IF($B1379="","",IFERROR(INDEX(Lists!$C$4:$C$153,MATCH($B1379,Lists!$A$4:$A$153,0)),"Spending"))</f>
        <v/>
      </c>
      <c r="E1379" s="50" t="n"/>
      <c r="F1379" s="52" t="n"/>
      <c r="G1379" s="50" t="n"/>
      <c r="H1379" s="50" t="n"/>
      <c r="I1379" s="50" t="n"/>
    </row>
    <row r="1380" ht="15" customHeight="1" s="36">
      <c r="A1380" s="49" t="n"/>
      <c r="B1380" s="50" t="n"/>
      <c r="C1380" s="51">
        <f>IF($B1380="","",IFERROR(INDEX(Lists!$B$4:$B$153,MATCH($B1380,Lists!$A$4:$A$153,0)),"Other / Unsorted"))</f>
        <v/>
      </c>
      <c r="D1380" s="51">
        <f>IF($B1380="","",IFERROR(INDEX(Lists!$C$4:$C$153,MATCH($B1380,Lists!$A$4:$A$153,0)),"Spending"))</f>
        <v/>
      </c>
      <c r="E1380" s="50" t="n"/>
      <c r="F1380" s="52" t="n"/>
      <c r="G1380" s="50" t="n"/>
      <c r="H1380" s="50" t="n"/>
      <c r="I1380" s="50" t="n"/>
    </row>
    <row r="1381" ht="15" customHeight="1" s="36">
      <c r="A1381" s="49" t="n"/>
      <c r="B1381" s="50" t="n"/>
      <c r="C1381" s="51">
        <f>IF($B1381="","",IFERROR(INDEX(Lists!$B$4:$B$153,MATCH($B1381,Lists!$A$4:$A$153,0)),"Other / Unsorted"))</f>
        <v/>
      </c>
      <c r="D1381" s="51">
        <f>IF($B1381="","",IFERROR(INDEX(Lists!$C$4:$C$153,MATCH($B1381,Lists!$A$4:$A$153,0)),"Spending"))</f>
        <v/>
      </c>
      <c r="E1381" s="50" t="n"/>
      <c r="F1381" s="52" t="n"/>
      <c r="G1381" s="50" t="n"/>
      <c r="H1381" s="50" t="n"/>
      <c r="I1381" s="50" t="n"/>
    </row>
    <row r="1382" ht="15" customHeight="1" s="36">
      <c r="A1382" s="49" t="n"/>
      <c r="B1382" s="50" t="n"/>
      <c r="C1382" s="51">
        <f>IF($B1382="","",IFERROR(INDEX(Lists!$B$4:$B$153,MATCH($B1382,Lists!$A$4:$A$153,0)),"Other / Unsorted"))</f>
        <v/>
      </c>
      <c r="D1382" s="51">
        <f>IF($B1382="","",IFERROR(INDEX(Lists!$C$4:$C$153,MATCH($B1382,Lists!$A$4:$A$153,0)),"Spending"))</f>
        <v/>
      </c>
      <c r="E1382" s="50" t="n"/>
      <c r="F1382" s="52" t="n"/>
      <c r="G1382" s="50" t="n"/>
      <c r="H1382" s="50" t="n"/>
      <c r="I1382" s="50" t="n"/>
    </row>
    <row r="1383" ht="15" customHeight="1" s="36">
      <c r="A1383" s="49" t="n"/>
      <c r="B1383" s="50" t="n"/>
      <c r="C1383" s="51">
        <f>IF($B1383="","",IFERROR(INDEX(Lists!$B$4:$B$153,MATCH($B1383,Lists!$A$4:$A$153,0)),"Other / Unsorted"))</f>
        <v/>
      </c>
      <c r="D1383" s="51">
        <f>IF($B1383="","",IFERROR(INDEX(Lists!$C$4:$C$153,MATCH($B1383,Lists!$A$4:$A$153,0)),"Spending"))</f>
        <v/>
      </c>
      <c r="E1383" s="50" t="n"/>
      <c r="F1383" s="52" t="n"/>
      <c r="G1383" s="50" t="n"/>
      <c r="H1383" s="50" t="n"/>
      <c r="I1383" s="50" t="n"/>
    </row>
    <row r="1384" ht="15" customHeight="1" s="36">
      <c r="A1384" s="49" t="n"/>
      <c r="B1384" s="50" t="n"/>
      <c r="C1384" s="51">
        <f>IF($B1384="","",IFERROR(INDEX(Lists!$B$4:$B$153,MATCH($B1384,Lists!$A$4:$A$153,0)),"Other / Unsorted"))</f>
        <v/>
      </c>
      <c r="D1384" s="51">
        <f>IF($B1384="","",IFERROR(INDEX(Lists!$C$4:$C$153,MATCH($B1384,Lists!$A$4:$A$153,0)),"Spending"))</f>
        <v/>
      </c>
      <c r="E1384" s="50" t="n"/>
      <c r="F1384" s="52" t="n"/>
      <c r="G1384" s="50" t="n"/>
      <c r="H1384" s="50" t="n"/>
      <c r="I1384" s="50" t="n"/>
    </row>
    <row r="1385" ht="15" customHeight="1" s="36">
      <c r="A1385" s="49" t="n"/>
      <c r="B1385" s="50" t="n"/>
      <c r="C1385" s="51">
        <f>IF($B1385="","",IFERROR(INDEX(Lists!$B$4:$B$153,MATCH($B1385,Lists!$A$4:$A$153,0)),"Other / Unsorted"))</f>
        <v/>
      </c>
      <c r="D1385" s="51">
        <f>IF($B1385="","",IFERROR(INDEX(Lists!$C$4:$C$153,MATCH($B1385,Lists!$A$4:$A$153,0)),"Spending"))</f>
        <v/>
      </c>
      <c r="E1385" s="50" t="n"/>
      <c r="F1385" s="52" t="n"/>
      <c r="G1385" s="50" t="n"/>
      <c r="H1385" s="50" t="n"/>
      <c r="I1385" s="50" t="n"/>
    </row>
    <row r="1386" ht="15" customHeight="1" s="36">
      <c r="A1386" s="49" t="n"/>
      <c r="B1386" s="50" t="n"/>
      <c r="C1386" s="51">
        <f>IF($B1386="","",IFERROR(INDEX(Lists!$B$4:$B$153,MATCH($B1386,Lists!$A$4:$A$153,0)),"Other / Unsorted"))</f>
        <v/>
      </c>
      <c r="D1386" s="51">
        <f>IF($B1386="","",IFERROR(INDEX(Lists!$C$4:$C$153,MATCH($B1386,Lists!$A$4:$A$153,0)),"Spending"))</f>
        <v/>
      </c>
      <c r="E1386" s="50" t="n"/>
      <c r="F1386" s="52" t="n"/>
      <c r="G1386" s="50" t="n"/>
      <c r="H1386" s="50" t="n"/>
      <c r="I1386" s="50" t="n"/>
    </row>
    <row r="1387" ht="15" customHeight="1" s="36">
      <c r="A1387" s="49" t="n"/>
      <c r="B1387" s="50" t="n"/>
      <c r="C1387" s="51">
        <f>IF($B1387="","",IFERROR(INDEX(Lists!$B$4:$B$153,MATCH($B1387,Lists!$A$4:$A$153,0)),"Other / Unsorted"))</f>
        <v/>
      </c>
      <c r="D1387" s="51">
        <f>IF($B1387="","",IFERROR(INDEX(Lists!$C$4:$C$153,MATCH($B1387,Lists!$A$4:$A$153,0)),"Spending"))</f>
        <v/>
      </c>
      <c r="E1387" s="50" t="n"/>
      <c r="F1387" s="52" t="n"/>
      <c r="G1387" s="50" t="n"/>
      <c r="H1387" s="50" t="n"/>
      <c r="I1387" s="50" t="n"/>
    </row>
    <row r="1388" ht="15" customHeight="1" s="36">
      <c r="A1388" s="49" t="n"/>
      <c r="B1388" s="50" t="n"/>
      <c r="C1388" s="51">
        <f>IF($B1388="","",IFERROR(INDEX(Lists!$B$4:$B$153,MATCH($B1388,Lists!$A$4:$A$153,0)),"Other / Unsorted"))</f>
        <v/>
      </c>
      <c r="D1388" s="51">
        <f>IF($B1388="","",IFERROR(INDEX(Lists!$C$4:$C$153,MATCH($B1388,Lists!$A$4:$A$153,0)),"Spending"))</f>
        <v/>
      </c>
      <c r="E1388" s="50" t="n"/>
      <c r="F1388" s="52" t="n"/>
      <c r="G1388" s="50" t="n"/>
      <c r="H1388" s="50" t="n"/>
      <c r="I1388" s="50" t="n"/>
    </row>
    <row r="1389" ht="15" customHeight="1" s="36">
      <c r="A1389" s="49" t="n"/>
      <c r="B1389" s="50" t="n"/>
      <c r="C1389" s="51">
        <f>IF($B1389="","",IFERROR(INDEX(Lists!$B$4:$B$153,MATCH($B1389,Lists!$A$4:$A$153,0)),"Other / Unsorted"))</f>
        <v/>
      </c>
      <c r="D1389" s="51">
        <f>IF($B1389="","",IFERROR(INDEX(Lists!$C$4:$C$153,MATCH($B1389,Lists!$A$4:$A$153,0)),"Spending"))</f>
        <v/>
      </c>
      <c r="E1389" s="50" t="n"/>
      <c r="F1389" s="52" t="n"/>
      <c r="G1389" s="50" t="n"/>
      <c r="H1389" s="50" t="n"/>
      <c r="I1389" s="50" t="n"/>
    </row>
    <row r="1390" ht="15" customHeight="1" s="36">
      <c r="A1390" s="49" t="n"/>
      <c r="B1390" s="50" t="n"/>
      <c r="C1390" s="51">
        <f>IF($B1390="","",IFERROR(INDEX(Lists!$B$4:$B$153,MATCH($B1390,Lists!$A$4:$A$153,0)),"Other / Unsorted"))</f>
        <v/>
      </c>
      <c r="D1390" s="51">
        <f>IF($B1390="","",IFERROR(INDEX(Lists!$C$4:$C$153,MATCH($B1390,Lists!$A$4:$A$153,0)),"Spending"))</f>
        <v/>
      </c>
      <c r="E1390" s="50" t="n"/>
      <c r="F1390" s="52" t="n"/>
      <c r="G1390" s="50" t="n"/>
      <c r="H1390" s="50" t="n"/>
      <c r="I1390" s="50" t="n"/>
    </row>
    <row r="1391" ht="15" customHeight="1" s="36">
      <c r="A1391" s="49" t="n"/>
      <c r="B1391" s="50" t="n"/>
      <c r="C1391" s="51">
        <f>IF($B1391="","",IFERROR(INDEX(Lists!$B$4:$B$153,MATCH($B1391,Lists!$A$4:$A$153,0)),"Other / Unsorted"))</f>
        <v/>
      </c>
      <c r="D1391" s="51">
        <f>IF($B1391="","",IFERROR(INDEX(Lists!$C$4:$C$153,MATCH($B1391,Lists!$A$4:$A$153,0)),"Spending"))</f>
        <v/>
      </c>
      <c r="E1391" s="50" t="n"/>
      <c r="F1391" s="52" t="n"/>
      <c r="G1391" s="50" t="n"/>
      <c r="H1391" s="50" t="n"/>
      <c r="I1391" s="50" t="n"/>
    </row>
    <row r="1392" ht="15" customHeight="1" s="36">
      <c r="A1392" s="49" t="n"/>
      <c r="B1392" s="50" t="n"/>
      <c r="C1392" s="51">
        <f>IF($B1392="","",IFERROR(INDEX(Lists!$B$4:$B$153,MATCH($B1392,Lists!$A$4:$A$153,0)),"Other / Unsorted"))</f>
        <v/>
      </c>
      <c r="D1392" s="51">
        <f>IF($B1392="","",IFERROR(INDEX(Lists!$C$4:$C$153,MATCH($B1392,Lists!$A$4:$A$153,0)),"Spending"))</f>
        <v/>
      </c>
      <c r="E1392" s="50" t="n"/>
      <c r="F1392" s="52" t="n"/>
      <c r="G1392" s="50" t="n"/>
      <c r="H1392" s="50" t="n"/>
      <c r="I1392" s="50" t="n"/>
    </row>
    <row r="1393" ht="15" customHeight="1" s="36">
      <c r="A1393" s="49" t="n"/>
      <c r="B1393" s="50" t="n"/>
      <c r="C1393" s="51">
        <f>IF($B1393="","",IFERROR(INDEX(Lists!$B$4:$B$153,MATCH($B1393,Lists!$A$4:$A$153,0)),"Other / Unsorted"))</f>
        <v/>
      </c>
      <c r="D1393" s="51">
        <f>IF($B1393="","",IFERROR(INDEX(Lists!$C$4:$C$153,MATCH($B1393,Lists!$A$4:$A$153,0)),"Spending"))</f>
        <v/>
      </c>
      <c r="E1393" s="50" t="n"/>
      <c r="F1393" s="52" t="n"/>
      <c r="G1393" s="50" t="n"/>
      <c r="H1393" s="50" t="n"/>
      <c r="I1393" s="50" t="n"/>
    </row>
    <row r="1394" ht="15" customHeight="1" s="36">
      <c r="A1394" s="49" t="n"/>
      <c r="B1394" s="50" t="n"/>
      <c r="C1394" s="51">
        <f>IF($B1394="","",IFERROR(INDEX(Lists!$B$4:$B$153,MATCH($B1394,Lists!$A$4:$A$153,0)),"Other / Unsorted"))</f>
        <v/>
      </c>
      <c r="D1394" s="51">
        <f>IF($B1394="","",IFERROR(INDEX(Lists!$C$4:$C$153,MATCH($B1394,Lists!$A$4:$A$153,0)),"Spending"))</f>
        <v/>
      </c>
      <c r="E1394" s="50" t="n"/>
      <c r="F1394" s="52" t="n"/>
      <c r="G1394" s="50" t="n"/>
      <c r="H1394" s="50" t="n"/>
      <c r="I1394" s="50" t="n"/>
    </row>
    <row r="1395" ht="15" customHeight="1" s="36">
      <c r="A1395" s="49" t="n"/>
      <c r="B1395" s="50" t="n"/>
      <c r="C1395" s="51">
        <f>IF($B1395="","",IFERROR(INDEX(Lists!$B$4:$B$153,MATCH($B1395,Lists!$A$4:$A$153,0)),"Other / Unsorted"))</f>
        <v/>
      </c>
      <c r="D1395" s="51">
        <f>IF($B1395="","",IFERROR(INDEX(Lists!$C$4:$C$153,MATCH($B1395,Lists!$A$4:$A$153,0)),"Spending"))</f>
        <v/>
      </c>
      <c r="E1395" s="50" t="n"/>
      <c r="F1395" s="52" t="n"/>
      <c r="G1395" s="50" t="n"/>
      <c r="H1395" s="50" t="n"/>
      <c r="I1395" s="50" t="n"/>
    </row>
    <row r="1396" ht="15" customHeight="1" s="36">
      <c r="A1396" s="49" t="n"/>
      <c r="B1396" s="50" t="n"/>
      <c r="C1396" s="51">
        <f>IF($B1396="","",IFERROR(INDEX(Lists!$B$4:$B$153,MATCH($B1396,Lists!$A$4:$A$153,0)),"Other / Unsorted"))</f>
        <v/>
      </c>
      <c r="D1396" s="51">
        <f>IF($B1396="","",IFERROR(INDEX(Lists!$C$4:$C$153,MATCH($B1396,Lists!$A$4:$A$153,0)),"Spending"))</f>
        <v/>
      </c>
      <c r="E1396" s="50" t="n"/>
      <c r="F1396" s="52" t="n"/>
      <c r="G1396" s="50" t="n"/>
      <c r="H1396" s="50" t="n"/>
      <c r="I1396" s="50" t="n"/>
    </row>
    <row r="1397" ht="15" customHeight="1" s="36">
      <c r="A1397" s="49" t="n"/>
      <c r="B1397" s="50" t="n"/>
      <c r="C1397" s="51">
        <f>IF($B1397="","",IFERROR(INDEX(Lists!$B$4:$B$153,MATCH($B1397,Lists!$A$4:$A$153,0)),"Other / Unsorted"))</f>
        <v/>
      </c>
      <c r="D1397" s="51">
        <f>IF($B1397="","",IFERROR(INDEX(Lists!$C$4:$C$153,MATCH($B1397,Lists!$A$4:$A$153,0)),"Spending"))</f>
        <v/>
      </c>
      <c r="E1397" s="50" t="n"/>
      <c r="F1397" s="52" t="n"/>
      <c r="G1397" s="50" t="n"/>
      <c r="H1397" s="50" t="n"/>
      <c r="I1397" s="50" t="n"/>
    </row>
    <row r="1398" ht="15" customHeight="1" s="36">
      <c r="A1398" s="49" t="n"/>
      <c r="B1398" s="50" t="n"/>
      <c r="C1398" s="51">
        <f>IF($B1398="","",IFERROR(INDEX(Lists!$B$4:$B$153,MATCH($B1398,Lists!$A$4:$A$153,0)),"Other / Unsorted"))</f>
        <v/>
      </c>
      <c r="D1398" s="51">
        <f>IF($B1398="","",IFERROR(INDEX(Lists!$C$4:$C$153,MATCH($B1398,Lists!$A$4:$A$153,0)),"Spending"))</f>
        <v/>
      </c>
      <c r="E1398" s="50" t="n"/>
      <c r="F1398" s="52" t="n"/>
      <c r="G1398" s="50" t="n"/>
      <c r="H1398" s="50" t="n"/>
      <c r="I1398" s="50" t="n"/>
    </row>
    <row r="1399" ht="15" customHeight="1" s="36">
      <c r="A1399" s="49" t="n"/>
      <c r="B1399" s="50" t="n"/>
      <c r="C1399" s="51">
        <f>IF($B1399="","",IFERROR(INDEX(Lists!$B$4:$B$153,MATCH($B1399,Lists!$A$4:$A$153,0)),"Other / Unsorted"))</f>
        <v/>
      </c>
      <c r="D1399" s="51">
        <f>IF($B1399="","",IFERROR(INDEX(Lists!$C$4:$C$153,MATCH($B1399,Lists!$A$4:$A$153,0)),"Spending"))</f>
        <v/>
      </c>
      <c r="E1399" s="50" t="n"/>
      <c r="F1399" s="52" t="n"/>
      <c r="G1399" s="50" t="n"/>
      <c r="H1399" s="50" t="n"/>
      <c r="I1399" s="50" t="n"/>
    </row>
    <row r="1400" ht="15" customHeight="1" s="36">
      <c r="A1400" s="49" t="n"/>
      <c r="B1400" s="50" t="n"/>
      <c r="C1400" s="51">
        <f>IF($B1400="","",IFERROR(INDEX(Lists!$B$4:$B$153,MATCH($B1400,Lists!$A$4:$A$153,0)),"Other / Unsorted"))</f>
        <v/>
      </c>
      <c r="D1400" s="51">
        <f>IF($B1400="","",IFERROR(INDEX(Lists!$C$4:$C$153,MATCH($B1400,Lists!$A$4:$A$153,0)),"Spending"))</f>
        <v/>
      </c>
      <c r="E1400" s="50" t="n"/>
      <c r="F1400" s="52" t="n"/>
      <c r="G1400" s="50" t="n"/>
      <c r="H1400" s="50" t="n"/>
      <c r="I1400" s="50" t="n"/>
    </row>
    <row r="1401" ht="15" customHeight="1" s="36">
      <c r="A1401" s="49" t="n"/>
      <c r="B1401" s="50" t="n"/>
      <c r="C1401" s="51">
        <f>IF($B1401="","",IFERROR(INDEX(Lists!$B$4:$B$153,MATCH($B1401,Lists!$A$4:$A$153,0)),"Other / Unsorted"))</f>
        <v/>
      </c>
      <c r="D1401" s="51">
        <f>IF($B1401="","",IFERROR(INDEX(Lists!$C$4:$C$153,MATCH($B1401,Lists!$A$4:$A$153,0)),"Spending"))</f>
        <v/>
      </c>
      <c r="E1401" s="50" t="n"/>
      <c r="F1401" s="52" t="n"/>
      <c r="G1401" s="50" t="n"/>
      <c r="H1401" s="50" t="n"/>
      <c r="I1401" s="50" t="n"/>
    </row>
    <row r="1402" ht="15" customHeight="1" s="36">
      <c r="A1402" s="49" t="n"/>
      <c r="B1402" s="50" t="n"/>
      <c r="C1402" s="51">
        <f>IF($B1402="","",IFERROR(INDEX(Lists!$B$4:$B$153,MATCH($B1402,Lists!$A$4:$A$153,0)),"Other / Unsorted"))</f>
        <v/>
      </c>
      <c r="D1402" s="51">
        <f>IF($B1402="","",IFERROR(INDEX(Lists!$C$4:$C$153,MATCH($B1402,Lists!$A$4:$A$153,0)),"Spending"))</f>
        <v/>
      </c>
      <c r="E1402" s="50" t="n"/>
      <c r="F1402" s="52" t="n"/>
      <c r="G1402" s="50" t="n"/>
      <c r="H1402" s="50" t="n"/>
      <c r="I1402" s="50" t="n"/>
    </row>
    <row r="1403" ht="15" customHeight="1" s="36">
      <c r="A1403" s="49" t="n"/>
      <c r="B1403" s="50" t="n"/>
      <c r="C1403" s="51">
        <f>IF($B1403="","",IFERROR(INDEX(Lists!$B$4:$B$153,MATCH($B1403,Lists!$A$4:$A$153,0)),"Other / Unsorted"))</f>
        <v/>
      </c>
      <c r="D1403" s="51">
        <f>IF($B1403="","",IFERROR(INDEX(Lists!$C$4:$C$153,MATCH($B1403,Lists!$A$4:$A$153,0)),"Spending"))</f>
        <v/>
      </c>
      <c r="E1403" s="50" t="n"/>
      <c r="F1403" s="52" t="n"/>
      <c r="G1403" s="50" t="n"/>
      <c r="H1403" s="50" t="n"/>
      <c r="I1403" s="50" t="n"/>
    </row>
    <row r="1404" ht="15" customHeight="1" s="36">
      <c r="A1404" s="49" t="n"/>
      <c r="B1404" s="50" t="n"/>
      <c r="C1404" s="51">
        <f>IF($B1404="","",IFERROR(INDEX(Lists!$B$4:$B$153,MATCH($B1404,Lists!$A$4:$A$153,0)),"Other / Unsorted"))</f>
        <v/>
      </c>
      <c r="D1404" s="51">
        <f>IF($B1404="","",IFERROR(INDEX(Lists!$C$4:$C$153,MATCH($B1404,Lists!$A$4:$A$153,0)),"Spending"))</f>
        <v/>
      </c>
      <c r="E1404" s="50" t="n"/>
      <c r="F1404" s="52" t="n"/>
      <c r="G1404" s="50" t="n"/>
      <c r="H1404" s="50" t="n"/>
      <c r="I1404" s="50" t="n"/>
    </row>
    <row r="1405" ht="15" customHeight="1" s="36">
      <c r="A1405" s="49" t="n"/>
      <c r="B1405" s="50" t="n"/>
      <c r="C1405" s="51">
        <f>IF($B1405="","",IFERROR(INDEX(Lists!$B$4:$B$153,MATCH($B1405,Lists!$A$4:$A$153,0)),"Other / Unsorted"))</f>
        <v/>
      </c>
      <c r="D1405" s="51">
        <f>IF($B1405="","",IFERROR(INDEX(Lists!$C$4:$C$153,MATCH($B1405,Lists!$A$4:$A$153,0)),"Spending"))</f>
        <v/>
      </c>
      <c r="E1405" s="50" t="n"/>
      <c r="F1405" s="52" t="n"/>
      <c r="G1405" s="50" t="n"/>
      <c r="H1405" s="50" t="n"/>
      <c r="I1405" s="50" t="n"/>
    </row>
    <row r="1406" ht="15" customHeight="1" s="36">
      <c r="A1406" s="49" t="n"/>
      <c r="B1406" s="50" t="n"/>
      <c r="C1406" s="51">
        <f>IF($B1406="","",IFERROR(INDEX(Lists!$B$4:$B$153,MATCH($B1406,Lists!$A$4:$A$153,0)),"Other / Unsorted"))</f>
        <v/>
      </c>
      <c r="D1406" s="51">
        <f>IF($B1406="","",IFERROR(INDEX(Lists!$C$4:$C$153,MATCH($B1406,Lists!$A$4:$A$153,0)),"Spending"))</f>
        <v/>
      </c>
      <c r="E1406" s="50" t="n"/>
      <c r="F1406" s="52" t="n"/>
      <c r="G1406" s="50" t="n"/>
      <c r="H1406" s="50" t="n"/>
      <c r="I1406" s="50" t="n"/>
    </row>
    <row r="1407" ht="15" customHeight="1" s="36">
      <c r="A1407" s="49" t="n"/>
      <c r="B1407" s="50" t="n"/>
      <c r="C1407" s="51">
        <f>IF($B1407="","",IFERROR(INDEX(Lists!$B$4:$B$153,MATCH($B1407,Lists!$A$4:$A$153,0)),"Other / Unsorted"))</f>
        <v/>
      </c>
      <c r="D1407" s="51">
        <f>IF($B1407="","",IFERROR(INDEX(Lists!$C$4:$C$153,MATCH($B1407,Lists!$A$4:$A$153,0)),"Spending"))</f>
        <v/>
      </c>
      <c r="E1407" s="50" t="n"/>
      <c r="F1407" s="52" t="n"/>
      <c r="G1407" s="50" t="n"/>
      <c r="H1407" s="50" t="n"/>
      <c r="I1407" s="50" t="n"/>
    </row>
    <row r="1408" ht="15" customHeight="1" s="36">
      <c r="A1408" s="49" t="n"/>
      <c r="B1408" s="50" t="n"/>
      <c r="C1408" s="51">
        <f>IF($B1408="","",IFERROR(INDEX(Lists!$B$4:$B$153,MATCH($B1408,Lists!$A$4:$A$153,0)),"Other / Unsorted"))</f>
        <v/>
      </c>
      <c r="D1408" s="51">
        <f>IF($B1408="","",IFERROR(INDEX(Lists!$C$4:$C$153,MATCH($B1408,Lists!$A$4:$A$153,0)),"Spending"))</f>
        <v/>
      </c>
      <c r="E1408" s="50" t="n"/>
      <c r="F1408" s="52" t="n"/>
      <c r="G1408" s="50" t="n"/>
      <c r="H1408" s="50" t="n"/>
      <c r="I1408" s="50" t="n"/>
    </row>
    <row r="1409" ht="15" customHeight="1" s="36">
      <c r="A1409" s="49" t="n"/>
      <c r="B1409" s="50" t="n"/>
      <c r="C1409" s="51">
        <f>IF($B1409="","",IFERROR(INDEX(Lists!$B$4:$B$153,MATCH($B1409,Lists!$A$4:$A$153,0)),"Other / Unsorted"))</f>
        <v/>
      </c>
      <c r="D1409" s="51">
        <f>IF($B1409="","",IFERROR(INDEX(Lists!$C$4:$C$153,MATCH($B1409,Lists!$A$4:$A$153,0)),"Spending"))</f>
        <v/>
      </c>
      <c r="E1409" s="50" t="n"/>
      <c r="F1409" s="52" t="n"/>
      <c r="G1409" s="50" t="n"/>
      <c r="H1409" s="50" t="n"/>
      <c r="I1409" s="50" t="n"/>
    </row>
    <row r="1410" ht="15" customHeight="1" s="36">
      <c r="A1410" s="49" t="n"/>
      <c r="B1410" s="50" t="n"/>
      <c r="C1410" s="51">
        <f>IF($B1410="","",IFERROR(INDEX(Lists!$B$4:$B$153,MATCH($B1410,Lists!$A$4:$A$153,0)),"Other / Unsorted"))</f>
        <v/>
      </c>
      <c r="D1410" s="51">
        <f>IF($B1410="","",IFERROR(INDEX(Lists!$C$4:$C$153,MATCH($B1410,Lists!$A$4:$A$153,0)),"Spending"))</f>
        <v/>
      </c>
      <c r="E1410" s="50" t="n"/>
      <c r="F1410" s="52" t="n"/>
      <c r="G1410" s="50" t="n"/>
      <c r="H1410" s="50" t="n"/>
      <c r="I1410" s="50" t="n"/>
    </row>
    <row r="1411" ht="15" customHeight="1" s="36">
      <c r="A1411" s="49" t="n"/>
      <c r="B1411" s="50" t="n"/>
      <c r="C1411" s="51">
        <f>IF($B1411="","",IFERROR(INDEX(Lists!$B$4:$B$153,MATCH($B1411,Lists!$A$4:$A$153,0)),"Other / Unsorted"))</f>
        <v/>
      </c>
      <c r="D1411" s="51">
        <f>IF($B1411="","",IFERROR(INDEX(Lists!$C$4:$C$153,MATCH($B1411,Lists!$A$4:$A$153,0)),"Spending"))</f>
        <v/>
      </c>
      <c r="E1411" s="50" t="n"/>
      <c r="F1411" s="52" t="n"/>
      <c r="G1411" s="50" t="n"/>
      <c r="H1411" s="50" t="n"/>
      <c r="I1411" s="50" t="n"/>
    </row>
    <row r="1412" ht="15" customHeight="1" s="36">
      <c r="A1412" s="49" t="n"/>
      <c r="B1412" s="50" t="n"/>
      <c r="C1412" s="51">
        <f>IF($B1412="","",IFERROR(INDEX(Lists!$B$4:$B$153,MATCH($B1412,Lists!$A$4:$A$153,0)),"Other / Unsorted"))</f>
        <v/>
      </c>
      <c r="D1412" s="51">
        <f>IF($B1412="","",IFERROR(INDEX(Lists!$C$4:$C$153,MATCH($B1412,Lists!$A$4:$A$153,0)),"Spending"))</f>
        <v/>
      </c>
      <c r="E1412" s="50" t="n"/>
      <c r="F1412" s="52" t="n"/>
      <c r="G1412" s="50" t="n"/>
      <c r="H1412" s="50" t="n"/>
      <c r="I1412" s="50" t="n"/>
    </row>
    <row r="1413" ht="15" customHeight="1" s="36">
      <c r="A1413" s="49" t="n"/>
      <c r="B1413" s="50" t="n"/>
      <c r="C1413" s="51">
        <f>IF($B1413="","",IFERROR(INDEX(Lists!$B$4:$B$153,MATCH($B1413,Lists!$A$4:$A$153,0)),"Other / Unsorted"))</f>
        <v/>
      </c>
      <c r="D1413" s="51">
        <f>IF($B1413="","",IFERROR(INDEX(Lists!$C$4:$C$153,MATCH($B1413,Lists!$A$4:$A$153,0)),"Spending"))</f>
        <v/>
      </c>
      <c r="E1413" s="50" t="n"/>
      <c r="F1413" s="52" t="n"/>
      <c r="G1413" s="50" t="n"/>
      <c r="H1413" s="50" t="n"/>
      <c r="I1413" s="50" t="n"/>
    </row>
    <row r="1414" ht="15" customHeight="1" s="36">
      <c r="A1414" s="49" t="n"/>
      <c r="B1414" s="50" t="n"/>
      <c r="C1414" s="51">
        <f>IF($B1414="","",IFERROR(INDEX(Lists!$B$4:$B$153,MATCH($B1414,Lists!$A$4:$A$153,0)),"Other / Unsorted"))</f>
        <v/>
      </c>
      <c r="D1414" s="51">
        <f>IF($B1414="","",IFERROR(INDEX(Lists!$C$4:$C$153,MATCH($B1414,Lists!$A$4:$A$153,0)),"Spending"))</f>
        <v/>
      </c>
      <c r="E1414" s="50" t="n"/>
      <c r="F1414" s="52" t="n"/>
      <c r="G1414" s="50" t="n"/>
      <c r="H1414" s="50" t="n"/>
      <c r="I1414" s="50" t="n"/>
    </row>
    <row r="1415" ht="15" customHeight="1" s="36">
      <c r="A1415" s="49" t="n"/>
      <c r="B1415" s="50" t="n"/>
      <c r="C1415" s="51">
        <f>IF($B1415="","",IFERROR(INDEX(Lists!$B$4:$B$153,MATCH($B1415,Lists!$A$4:$A$153,0)),"Other / Unsorted"))</f>
        <v/>
      </c>
      <c r="D1415" s="51">
        <f>IF($B1415="","",IFERROR(INDEX(Lists!$C$4:$C$153,MATCH($B1415,Lists!$A$4:$A$153,0)),"Spending"))</f>
        <v/>
      </c>
      <c r="E1415" s="50" t="n"/>
      <c r="F1415" s="52" t="n"/>
      <c r="G1415" s="50" t="n"/>
      <c r="H1415" s="50" t="n"/>
      <c r="I1415" s="50" t="n"/>
    </row>
    <row r="1416" ht="15" customHeight="1" s="36">
      <c r="A1416" s="49" t="n"/>
      <c r="B1416" s="50" t="n"/>
      <c r="C1416" s="51">
        <f>IF($B1416="","",IFERROR(INDEX(Lists!$B$4:$B$153,MATCH($B1416,Lists!$A$4:$A$153,0)),"Other / Unsorted"))</f>
        <v/>
      </c>
      <c r="D1416" s="51">
        <f>IF($B1416="","",IFERROR(INDEX(Lists!$C$4:$C$153,MATCH($B1416,Lists!$A$4:$A$153,0)),"Spending"))</f>
        <v/>
      </c>
      <c r="E1416" s="50" t="n"/>
      <c r="F1416" s="52" t="n"/>
      <c r="G1416" s="50" t="n"/>
      <c r="H1416" s="50" t="n"/>
      <c r="I1416" s="50" t="n"/>
    </row>
    <row r="1417" ht="15" customHeight="1" s="36">
      <c r="A1417" s="49" t="n"/>
      <c r="B1417" s="50" t="n"/>
      <c r="C1417" s="51">
        <f>IF($B1417="","",IFERROR(INDEX(Lists!$B$4:$B$153,MATCH($B1417,Lists!$A$4:$A$153,0)),"Other / Unsorted"))</f>
        <v/>
      </c>
      <c r="D1417" s="51">
        <f>IF($B1417="","",IFERROR(INDEX(Lists!$C$4:$C$153,MATCH($B1417,Lists!$A$4:$A$153,0)),"Spending"))</f>
        <v/>
      </c>
      <c r="E1417" s="50" t="n"/>
      <c r="F1417" s="52" t="n"/>
      <c r="G1417" s="50" t="n"/>
      <c r="H1417" s="50" t="n"/>
      <c r="I1417" s="50" t="n"/>
    </row>
    <row r="1418" ht="15" customHeight="1" s="36">
      <c r="A1418" s="49" t="n"/>
      <c r="B1418" s="50" t="n"/>
      <c r="C1418" s="51">
        <f>IF($B1418="","",IFERROR(INDEX(Lists!$B$4:$B$153,MATCH($B1418,Lists!$A$4:$A$153,0)),"Other / Unsorted"))</f>
        <v/>
      </c>
      <c r="D1418" s="51">
        <f>IF($B1418="","",IFERROR(INDEX(Lists!$C$4:$C$153,MATCH($B1418,Lists!$A$4:$A$153,0)),"Spending"))</f>
        <v/>
      </c>
      <c r="E1418" s="50" t="n"/>
      <c r="F1418" s="52" t="n"/>
      <c r="G1418" s="50" t="n"/>
      <c r="H1418" s="50" t="n"/>
      <c r="I1418" s="50" t="n"/>
    </row>
    <row r="1419" ht="15" customHeight="1" s="36">
      <c r="A1419" s="49" t="n"/>
      <c r="B1419" s="50" t="n"/>
      <c r="C1419" s="51">
        <f>IF($B1419="","",IFERROR(INDEX(Lists!$B$4:$B$153,MATCH($B1419,Lists!$A$4:$A$153,0)),"Other / Unsorted"))</f>
        <v/>
      </c>
      <c r="D1419" s="51">
        <f>IF($B1419="","",IFERROR(INDEX(Lists!$C$4:$C$153,MATCH($B1419,Lists!$A$4:$A$153,0)),"Spending"))</f>
        <v/>
      </c>
      <c r="E1419" s="50" t="n"/>
      <c r="F1419" s="52" t="n"/>
      <c r="G1419" s="50" t="n"/>
      <c r="H1419" s="50" t="n"/>
      <c r="I1419" s="50" t="n"/>
    </row>
    <row r="1420" ht="15" customHeight="1" s="36">
      <c r="A1420" s="49" t="n"/>
      <c r="B1420" s="50" t="n"/>
      <c r="C1420" s="51">
        <f>IF($B1420="","",IFERROR(INDEX(Lists!$B$4:$B$153,MATCH($B1420,Lists!$A$4:$A$153,0)),"Other / Unsorted"))</f>
        <v/>
      </c>
      <c r="D1420" s="51">
        <f>IF($B1420="","",IFERROR(INDEX(Lists!$C$4:$C$153,MATCH($B1420,Lists!$A$4:$A$153,0)),"Spending"))</f>
        <v/>
      </c>
      <c r="E1420" s="50" t="n"/>
      <c r="F1420" s="52" t="n"/>
      <c r="G1420" s="50" t="n"/>
      <c r="H1420" s="50" t="n"/>
      <c r="I1420" s="50" t="n"/>
    </row>
    <row r="1421" ht="15" customHeight="1" s="36">
      <c r="A1421" s="49" t="n"/>
      <c r="B1421" s="50" t="n"/>
      <c r="C1421" s="51">
        <f>IF($B1421="","",IFERROR(INDEX(Lists!$B$4:$B$153,MATCH($B1421,Lists!$A$4:$A$153,0)),"Other / Unsorted"))</f>
        <v/>
      </c>
      <c r="D1421" s="51">
        <f>IF($B1421="","",IFERROR(INDEX(Lists!$C$4:$C$153,MATCH($B1421,Lists!$A$4:$A$153,0)),"Spending"))</f>
        <v/>
      </c>
      <c r="E1421" s="50" t="n"/>
      <c r="F1421" s="52" t="n"/>
      <c r="G1421" s="50" t="n"/>
      <c r="H1421" s="50" t="n"/>
      <c r="I1421" s="50" t="n"/>
    </row>
    <row r="1422" ht="15" customHeight="1" s="36">
      <c r="A1422" s="49" t="n"/>
      <c r="B1422" s="50" t="n"/>
      <c r="C1422" s="51">
        <f>IF($B1422="","",IFERROR(INDEX(Lists!$B$4:$B$153,MATCH($B1422,Lists!$A$4:$A$153,0)),"Other / Unsorted"))</f>
        <v/>
      </c>
      <c r="D1422" s="51">
        <f>IF($B1422="","",IFERROR(INDEX(Lists!$C$4:$C$153,MATCH($B1422,Lists!$A$4:$A$153,0)),"Spending"))</f>
        <v/>
      </c>
      <c r="E1422" s="50" t="n"/>
      <c r="F1422" s="52" t="n"/>
      <c r="G1422" s="50" t="n"/>
      <c r="H1422" s="50" t="n"/>
      <c r="I1422" s="50" t="n"/>
    </row>
    <row r="1423" ht="15" customHeight="1" s="36">
      <c r="A1423" s="49" t="n"/>
      <c r="B1423" s="50" t="n"/>
      <c r="C1423" s="51">
        <f>IF($B1423="","",IFERROR(INDEX(Lists!$B$4:$B$153,MATCH($B1423,Lists!$A$4:$A$153,0)),"Other / Unsorted"))</f>
        <v/>
      </c>
      <c r="D1423" s="51">
        <f>IF($B1423="","",IFERROR(INDEX(Lists!$C$4:$C$153,MATCH($B1423,Lists!$A$4:$A$153,0)),"Spending"))</f>
        <v/>
      </c>
      <c r="E1423" s="50" t="n"/>
      <c r="F1423" s="52" t="n"/>
      <c r="G1423" s="50" t="n"/>
      <c r="H1423" s="50" t="n"/>
      <c r="I1423" s="50" t="n"/>
    </row>
    <row r="1424" ht="15" customHeight="1" s="36">
      <c r="A1424" s="49" t="n"/>
      <c r="B1424" s="50" t="n"/>
      <c r="C1424" s="51">
        <f>IF($B1424="","",IFERROR(INDEX(Lists!$B$4:$B$153,MATCH($B1424,Lists!$A$4:$A$153,0)),"Other / Unsorted"))</f>
        <v/>
      </c>
      <c r="D1424" s="51">
        <f>IF($B1424="","",IFERROR(INDEX(Lists!$C$4:$C$153,MATCH($B1424,Lists!$A$4:$A$153,0)),"Spending"))</f>
        <v/>
      </c>
      <c r="E1424" s="50" t="n"/>
      <c r="F1424" s="52" t="n"/>
      <c r="G1424" s="50" t="n"/>
      <c r="H1424" s="50" t="n"/>
      <c r="I1424" s="50" t="n"/>
    </row>
    <row r="1425" ht="15" customHeight="1" s="36">
      <c r="A1425" s="49" t="n"/>
      <c r="B1425" s="50" t="n"/>
      <c r="C1425" s="51">
        <f>IF($B1425="","",IFERROR(INDEX(Lists!$B$4:$B$153,MATCH($B1425,Lists!$A$4:$A$153,0)),"Other / Unsorted"))</f>
        <v/>
      </c>
      <c r="D1425" s="51">
        <f>IF($B1425="","",IFERROR(INDEX(Lists!$C$4:$C$153,MATCH($B1425,Lists!$A$4:$A$153,0)),"Spending"))</f>
        <v/>
      </c>
      <c r="E1425" s="50" t="n"/>
      <c r="F1425" s="52" t="n"/>
      <c r="G1425" s="50" t="n"/>
      <c r="H1425" s="50" t="n"/>
      <c r="I1425" s="50" t="n"/>
    </row>
    <row r="1426" ht="15" customHeight="1" s="36">
      <c r="A1426" s="49" t="n"/>
      <c r="B1426" s="50" t="n"/>
      <c r="C1426" s="51">
        <f>IF($B1426="","",IFERROR(INDEX(Lists!$B$4:$B$153,MATCH($B1426,Lists!$A$4:$A$153,0)),"Other / Unsorted"))</f>
        <v/>
      </c>
      <c r="D1426" s="51">
        <f>IF($B1426="","",IFERROR(INDEX(Lists!$C$4:$C$153,MATCH($B1426,Lists!$A$4:$A$153,0)),"Spending"))</f>
        <v/>
      </c>
      <c r="E1426" s="50" t="n"/>
      <c r="F1426" s="52" t="n"/>
      <c r="G1426" s="50" t="n"/>
      <c r="H1426" s="50" t="n"/>
      <c r="I1426" s="50" t="n"/>
    </row>
    <row r="1427" ht="15" customHeight="1" s="36">
      <c r="A1427" s="49" t="n"/>
      <c r="B1427" s="50" t="n"/>
      <c r="C1427" s="51">
        <f>IF($B1427="","",IFERROR(INDEX(Lists!$B$4:$B$153,MATCH($B1427,Lists!$A$4:$A$153,0)),"Other / Unsorted"))</f>
        <v/>
      </c>
      <c r="D1427" s="51">
        <f>IF($B1427="","",IFERROR(INDEX(Lists!$C$4:$C$153,MATCH($B1427,Lists!$A$4:$A$153,0)),"Spending"))</f>
        <v/>
      </c>
      <c r="E1427" s="50" t="n"/>
      <c r="F1427" s="52" t="n"/>
      <c r="G1427" s="50" t="n"/>
      <c r="H1427" s="50" t="n"/>
      <c r="I1427" s="50" t="n"/>
    </row>
    <row r="1428" ht="15" customHeight="1" s="36">
      <c r="A1428" s="49" t="n"/>
      <c r="B1428" s="50" t="n"/>
      <c r="C1428" s="51">
        <f>IF($B1428="","",IFERROR(INDEX(Lists!$B$4:$B$153,MATCH($B1428,Lists!$A$4:$A$153,0)),"Other / Unsorted"))</f>
        <v/>
      </c>
      <c r="D1428" s="51">
        <f>IF($B1428="","",IFERROR(INDEX(Lists!$C$4:$C$153,MATCH($B1428,Lists!$A$4:$A$153,0)),"Spending"))</f>
        <v/>
      </c>
      <c r="E1428" s="50" t="n"/>
      <c r="F1428" s="52" t="n"/>
      <c r="G1428" s="50" t="n"/>
      <c r="H1428" s="50" t="n"/>
      <c r="I1428" s="50" t="n"/>
    </row>
    <row r="1429" ht="15" customHeight="1" s="36">
      <c r="A1429" s="49" t="n"/>
      <c r="B1429" s="50" t="n"/>
      <c r="C1429" s="51">
        <f>IF($B1429="","",IFERROR(INDEX(Lists!$B$4:$B$153,MATCH($B1429,Lists!$A$4:$A$153,0)),"Other / Unsorted"))</f>
        <v/>
      </c>
      <c r="D1429" s="51">
        <f>IF($B1429="","",IFERROR(INDEX(Lists!$C$4:$C$153,MATCH($B1429,Lists!$A$4:$A$153,0)),"Spending"))</f>
        <v/>
      </c>
      <c r="E1429" s="50" t="n"/>
      <c r="F1429" s="52" t="n"/>
      <c r="G1429" s="50" t="n"/>
      <c r="H1429" s="50" t="n"/>
      <c r="I1429" s="50" t="n"/>
    </row>
    <row r="1430" ht="15" customHeight="1" s="36">
      <c r="A1430" s="49" t="n"/>
      <c r="B1430" s="50" t="n"/>
      <c r="C1430" s="51">
        <f>IF($B1430="","",IFERROR(INDEX(Lists!$B$4:$B$153,MATCH($B1430,Lists!$A$4:$A$153,0)),"Other / Unsorted"))</f>
        <v/>
      </c>
      <c r="D1430" s="51">
        <f>IF($B1430="","",IFERROR(INDEX(Lists!$C$4:$C$153,MATCH($B1430,Lists!$A$4:$A$153,0)),"Spending"))</f>
        <v/>
      </c>
      <c r="E1430" s="50" t="n"/>
      <c r="F1430" s="52" t="n"/>
      <c r="G1430" s="50" t="n"/>
      <c r="H1430" s="50" t="n"/>
      <c r="I1430" s="50" t="n"/>
    </row>
    <row r="1431" ht="15" customHeight="1" s="36">
      <c r="A1431" s="49" t="n"/>
      <c r="B1431" s="50" t="n"/>
      <c r="C1431" s="51">
        <f>IF($B1431="","",IFERROR(INDEX(Lists!$B$4:$B$153,MATCH($B1431,Lists!$A$4:$A$153,0)),"Other / Unsorted"))</f>
        <v/>
      </c>
      <c r="D1431" s="51">
        <f>IF($B1431="","",IFERROR(INDEX(Lists!$C$4:$C$153,MATCH($B1431,Lists!$A$4:$A$153,0)),"Spending"))</f>
        <v/>
      </c>
      <c r="E1431" s="50" t="n"/>
      <c r="F1431" s="52" t="n"/>
      <c r="G1431" s="50" t="n"/>
      <c r="H1431" s="50" t="n"/>
      <c r="I1431" s="50" t="n"/>
    </row>
    <row r="1432" ht="15" customHeight="1" s="36">
      <c r="A1432" s="49" t="n"/>
      <c r="B1432" s="50" t="n"/>
      <c r="C1432" s="51">
        <f>IF($B1432="","",IFERROR(INDEX(Lists!$B$4:$B$153,MATCH($B1432,Lists!$A$4:$A$153,0)),"Other / Unsorted"))</f>
        <v/>
      </c>
      <c r="D1432" s="51">
        <f>IF($B1432="","",IFERROR(INDEX(Lists!$C$4:$C$153,MATCH($B1432,Lists!$A$4:$A$153,0)),"Spending"))</f>
        <v/>
      </c>
      <c r="E1432" s="50" t="n"/>
      <c r="F1432" s="52" t="n"/>
      <c r="G1432" s="50" t="n"/>
      <c r="H1432" s="50" t="n"/>
      <c r="I1432" s="50" t="n"/>
    </row>
    <row r="1433" ht="15" customHeight="1" s="36">
      <c r="A1433" s="49" t="n"/>
      <c r="B1433" s="50" t="n"/>
      <c r="C1433" s="51">
        <f>IF($B1433="","",IFERROR(INDEX(Lists!$B$4:$B$153,MATCH($B1433,Lists!$A$4:$A$153,0)),"Other / Unsorted"))</f>
        <v/>
      </c>
      <c r="D1433" s="51">
        <f>IF($B1433="","",IFERROR(INDEX(Lists!$C$4:$C$153,MATCH($B1433,Lists!$A$4:$A$153,0)),"Spending"))</f>
        <v/>
      </c>
      <c r="E1433" s="50" t="n"/>
      <c r="F1433" s="52" t="n"/>
      <c r="G1433" s="50" t="n"/>
      <c r="H1433" s="50" t="n"/>
      <c r="I1433" s="50" t="n"/>
    </row>
    <row r="1434" ht="15" customHeight="1" s="36">
      <c r="A1434" s="49" t="n"/>
      <c r="B1434" s="50" t="n"/>
      <c r="C1434" s="51">
        <f>IF($B1434="","",IFERROR(INDEX(Lists!$B$4:$B$153,MATCH($B1434,Lists!$A$4:$A$153,0)),"Other / Unsorted"))</f>
        <v/>
      </c>
      <c r="D1434" s="51">
        <f>IF($B1434="","",IFERROR(INDEX(Lists!$C$4:$C$153,MATCH($B1434,Lists!$A$4:$A$153,0)),"Spending"))</f>
        <v/>
      </c>
      <c r="E1434" s="50" t="n"/>
      <c r="F1434" s="52" t="n"/>
      <c r="G1434" s="50" t="n"/>
      <c r="H1434" s="50" t="n"/>
      <c r="I1434" s="50" t="n"/>
    </row>
    <row r="1435" ht="15" customHeight="1" s="36">
      <c r="A1435" s="49" t="n"/>
      <c r="B1435" s="50" t="n"/>
      <c r="C1435" s="51">
        <f>IF($B1435="","",IFERROR(INDEX(Lists!$B$4:$B$153,MATCH($B1435,Lists!$A$4:$A$153,0)),"Other / Unsorted"))</f>
        <v/>
      </c>
      <c r="D1435" s="51">
        <f>IF($B1435="","",IFERROR(INDEX(Lists!$C$4:$C$153,MATCH($B1435,Lists!$A$4:$A$153,0)),"Spending"))</f>
        <v/>
      </c>
      <c r="E1435" s="50" t="n"/>
      <c r="F1435" s="52" t="n"/>
      <c r="G1435" s="50" t="n"/>
      <c r="H1435" s="50" t="n"/>
      <c r="I1435" s="50" t="n"/>
    </row>
    <row r="1436" ht="15" customHeight="1" s="36">
      <c r="A1436" s="49" t="n"/>
      <c r="B1436" s="50" t="n"/>
      <c r="C1436" s="51">
        <f>IF($B1436="","",IFERROR(INDEX(Lists!$B$4:$B$153,MATCH($B1436,Lists!$A$4:$A$153,0)),"Other / Unsorted"))</f>
        <v/>
      </c>
      <c r="D1436" s="51">
        <f>IF($B1436="","",IFERROR(INDEX(Lists!$C$4:$C$153,MATCH($B1436,Lists!$A$4:$A$153,0)),"Spending"))</f>
        <v/>
      </c>
      <c r="E1436" s="50" t="n"/>
      <c r="F1436" s="52" t="n"/>
      <c r="G1436" s="50" t="n"/>
      <c r="H1436" s="50" t="n"/>
      <c r="I1436" s="50" t="n"/>
    </row>
    <row r="1437" ht="15" customHeight="1" s="36">
      <c r="A1437" s="49" t="n"/>
      <c r="B1437" s="50" t="n"/>
      <c r="C1437" s="51">
        <f>IF($B1437="","",IFERROR(INDEX(Lists!$B$4:$B$153,MATCH($B1437,Lists!$A$4:$A$153,0)),"Other / Unsorted"))</f>
        <v/>
      </c>
      <c r="D1437" s="51">
        <f>IF($B1437="","",IFERROR(INDEX(Lists!$C$4:$C$153,MATCH($B1437,Lists!$A$4:$A$153,0)),"Spending"))</f>
        <v/>
      </c>
      <c r="E1437" s="50" t="n"/>
      <c r="F1437" s="52" t="n"/>
      <c r="G1437" s="50" t="n"/>
      <c r="H1437" s="50" t="n"/>
      <c r="I1437" s="50" t="n"/>
    </row>
    <row r="1438" ht="15" customHeight="1" s="36">
      <c r="A1438" s="49" t="n"/>
      <c r="B1438" s="50" t="n"/>
      <c r="C1438" s="51">
        <f>IF($B1438="","",IFERROR(INDEX(Lists!$B$4:$B$153,MATCH($B1438,Lists!$A$4:$A$153,0)),"Other / Unsorted"))</f>
        <v/>
      </c>
      <c r="D1438" s="51">
        <f>IF($B1438="","",IFERROR(INDEX(Lists!$C$4:$C$153,MATCH($B1438,Lists!$A$4:$A$153,0)),"Spending"))</f>
        <v/>
      </c>
      <c r="E1438" s="50" t="n"/>
      <c r="F1438" s="52" t="n"/>
      <c r="G1438" s="50" t="n"/>
      <c r="H1438" s="50" t="n"/>
      <c r="I1438" s="50" t="n"/>
    </row>
    <row r="1439" ht="15" customHeight="1" s="36">
      <c r="A1439" s="49" t="n"/>
      <c r="B1439" s="50" t="n"/>
      <c r="C1439" s="51">
        <f>IF($B1439="","",IFERROR(INDEX(Lists!$B$4:$B$153,MATCH($B1439,Lists!$A$4:$A$153,0)),"Other / Unsorted"))</f>
        <v/>
      </c>
      <c r="D1439" s="51">
        <f>IF($B1439="","",IFERROR(INDEX(Lists!$C$4:$C$153,MATCH($B1439,Lists!$A$4:$A$153,0)),"Spending"))</f>
        <v/>
      </c>
      <c r="E1439" s="50" t="n"/>
      <c r="F1439" s="52" t="n"/>
      <c r="G1439" s="50" t="n"/>
      <c r="H1439" s="50" t="n"/>
      <c r="I1439" s="50" t="n"/>
    </row>
    <row r="1440" ht="15" customHeight="1" s="36">
      <c r="A1440" s="49" t="n"/>
      <c r="B1440" s="50" t="n"/>
      <c r="C1440" s="51">
        <f>IF($B1440="","",IFERROR(INDEX(Lists!$B$4:$B$153,MATCH($B1440,Lists!$A$4:$A$153,0)),"Other / Unsorted"))</f>
        <v/>
      </c>
      <c r="D1440" s="51">
        <f>IF($B1440="","",IFERROR(INDEX(Lists!$C$4:$C$153,MATCH($B1440,Lists!$A$4:$A$153,0)),"Spending"))</f>
        <v/>
      </c>
      <c r="E1440" s="50" t="n"/>
      <c r="F1440" s="52" t="n"/>
      <c r="G1440" s="50" t="n"/>
      <c r="H1440" s="50" t="n"/>
      <c r="I1440" s="50" t="n"/>
    </row>
    <row r="1441" ht="15" customHeight="1" s="36">
      <c r="A1441" s="49" t="n"/>
      <c r="B1441" s="50" t="n"/>
      <c r="C1441" s="51">
        <f>IF($B1441="","",IFERROR(INDEX(Lists!$B$4:$B$153,MATCH($B1441,Lists!$A$4:$A$153,0)),"Other / Unsorted"))</f>
        <v/>
      </c>
      <c r="D1441" s="51">
        <f>IF($B1441="","",IFERROR(INDEX(Lists!$C$4:$C$153,MATCH($B1441,Lists!$A$4:$A$153,0)),"Spending"))</f>
        <v/>
      </c>
      <c r="E1441" s="50" t="n"/>
      <c r="F1441" s="52" t="n"/>
      <c r="G1441" s="50" t="n"/>
      <c r="H1441" s="50" t="n"/>
      <c r="I1441" s="50" t="n"/>
    </row>
    <row r="1442" ht="15" customHeight="1" s="36">
      <c r="A1442" s="49" t="n"/>
      <c r="B1442" s="50" t="n"/>
      <c r="C1442" s="51">
        <f>IF($B1442="","",IFERROR(INDEX(Lists!$B$4:$B$153,MATCH($B1442,Lists!$A$4:$A$153,0)),"Other / Unsorted"))</f>
        <v/>
      </c>
      <c r="D1442" s="51">
        <f>IF($B1442="","",IFERROR(INDEX(Lists!$C$4:$C$153,MATCH($B1442,Lists!$A$4:$A$153,0)),"Spending"))</f>
        <v/>
      </c>
      <c r="E1442" s="50" t="n"/>
      <c r="F1442" s="52" t="n"/>
      <c r="G1442" s="50" t="n"/>
      <c r="H1442" s="50" t="n"/>
      <c r="I1442" s="50" t="n"/>
    </row>
    <row r="1443" ht="15" customHeight="1" s="36">
      <c r="A1443" s="49" t="n"/>
      <c r="B1443" s="50" t="n"/>
      <c r="C1443" s="51">
        <f>IF($B1443="","",IFERROR(INDEX(Lists!$B$4:$B$153,MATCH($B1443,Lists!$A$4:$A$153,0)),"Other / Unsorted"))</f>
        <v/>
      </c>
      <c r="D1443" s="51">
        <f>IF($B1443="","",IFERROR(INDEX(Lists!$C$4:$C$153,MATCH($B1443,Lists!$A$4:$A$153,0)),"Spending"))</f>
        <v/>
      </c>
      <c r="E1443" s="50" t="n"/>
      <c r="F1443" s="52" t="n"/>
      <c r="G1443" s="50" t="n"/>
      <c r="H1443" s="50" t="n"/>
      <c r="I1443" s="50" t="n"/>
    </row>
    <row r="1444" ht="15" customHeight="1" s="36">
      <c r="A1444" s="49" t="n"/>
      <c r="B1444" s="50" t="n"/>
      <c r="C1444" s="51">
        <f>IF($B1444="","",IFERROR(INDEX(Lists!$B$4:$B$153,MATCH($B1444,Lists!$A$4:$A$153,0)),"Other / Unsorted"))</f>
        <v/>
      </c>
      <c r="D1444" s="51">
        <f>IF($B1444="","",IFERROR(INDEX(Lists!$C$4:$C$153,MATCH($B1444,Lists!$A$4:$A$153,0)),"Spending"))</f>
        <v/>
      </c>
      <c r="E1444" s="50" t="n"/>
      <c r="F1444" s="52" t="n"/>
      <c r="G1444" s="50" t="n"/>
      <c r="H1444" s="50" t="n"/>
      <c r="I1444" s="50" t="n"/>
    </row>
    <row r="1445" ht="15" customHeight="1" s="36">
      <c r="A1445" s="49" t="n"/>
      <c r="B1445" s="50" t="n"/>
      <c r="C1445" s="51">
        <f>IF($B1445="","",IFERROR(INDEX(Lists!$B$4:$B$153,MATCH($B1445,Lists!$A$4:$A$153,0)),"Other / Unsorted"))</f>
        <v/>
      </c>
      <c r="D1445" s="51">
        <f>IF($B1445="","",IFERROR(INDEX(Lists!$C$4:$C$153,MATCH($B1445,Lists!$A$4:$A$153,0)),"Spending"))</f>
        <v/>
      </c>
      <c r="E1445" s="50" t="n"/>
      <c r="F1445" s="52" t="n"/>
      <c r="G1445" s="50" t="n"/>
      <c r="H1445" s="50" t="n"/>
      <c r="I1445" s="50" t="n"/>
    </row>
    <row r="1446" ht="15" customHeight="1" s="36">
      <c r="A1446" s="49" t="n"/>
      <c r="B1446" s="50" t="n"/>
      <c r="C1446" s="51">
        <f>IF($B1446="","",IFERROR(INDEX(Lists!$B$4:$B$153,MATCH($B1446,Lists!$A$4:$A$153,0)),"Other / Unsorted"))</f>
        <v/>
      </c>
      <c r="D1446" s="51">
        <f>IF($B1446="","",IFERROR(INDEX(Lists!$C$4:$C$153,MATCH($B1446,Lists!$A$4:$A$153,0)),"Spending"))</f>
        <v/>
      </c>
      <c r="E1446" s="50" t="n"/>
      <c r="F1446" s="52" t="n"/>
      <c r="G1446" s="50" t="n"/>
      <c r="H1446" s="50" t="n"/>
      <c r="I1446" s="50" t="n"/>
    </row>
    <row r="1447" ht="15" customHeight="1" s="36">
      <c r="A1447" s="49" t="n"/>
      <c r="B1447" s="50" t="n"/>
      <c r="C1447" s="51">
        <f>IF($B1447="","",IFERROR(INDEX(Lists!$B$4:$B$153,MATCH($B1447,Lists!$A$4:$A$153,0)),"Other / Unsorted"))</f>
        <v/>
      </c>
      <c r="D1447" s="51">
        <f>IF($B1447="","",IFERROR(INDEX(Lists!$C$4:$C$153,MATCH($B1447,Lists!$A$4:$A$153,0)),"Spending"))</f>
        <v/>
      </c>
      <c r="E1447" s="50" t="n"/>
      <c r="F1447" s="52" t="n"/>
      <c r="G1447" s="50" t="n"/>
      <c r="H1447" s="50" t="n"/>
      <c r="I1447" s="50" t="n"/>
    </row>
    <row r="1448" ht="15" customHeight="1" s="36">
      <c r="A1448" s="49" t="n"/>
      <c r="B1448" s="50" t="n"/>
      <c r="C1448" s="51">
        <f>IF($B1448="","",IFERROR(INDEX(Lists!$B$4:$B$153,MATCH($B1448,Lists!$A$4:$A$153,0)),"Other / Unsorted"))</f>
        <v/>
      </c>
      <c r="D1448" s="51">
        <f>IF($B1448="","",IFERROR(INDEX(Lists!$C$4:$C$153,MATCH($B1448,Lists!$A$4:$A$153,0)),"Spending"))</f>
        <v/>
      </c>
      <c r="E1448" s="50" t="n"/>
      <c r="F1448" s="52" t="n"/>
      <c r="G1448" s="50" t="n"/>
      <c r="H1448" s="50" t="n"/>
      <c r="I1448" s="50" t="n"/>
    </row>
    <row r="1449" ht="15" customHeight="1" s="36">
      <c r="A1449" s="49" t="n"/>
      <c r="B1449" s="50" t="n"/>
      <c r="C1449" s="51">
        <f>IF($B1449="","",IFERROR(INDEX(Lists!$B$4:$B$153,MATCH($B1449,Lists!$A$4:$A$153,0)),"Other / Unsorted"))</f>
        <v/>
      </c>
      <c r="D1449" s="51">
        <f>IF($B1449="","",IFERROR(INDEX(Lists!$C$4:$C$153,MATCH($B1449,Lists!$A$4:$A$153,0)),"Spending"))</f>
        <v/>
      </c>
      <c r="E1449" s="50" t="n"/>
      <c r="F1449" s="52" t="n"/>
      <c r="G1449" s="50" t="n"/>
      <c r="H1449" s="50" t="n"/>
      <c r="I1449" s="50" t="n"/>
    </row>
    <row r="1450" ht="15" customHeight="1" s="36">
      <c r="A1450" s="49" t="n"/>
      <c r="B1450" s="50" t="n"/>
      <c r="C1450" s="51">
        <f>IF($B1450="","",IFERROR(INDEX(Lists!$B$4:$B$153,MATCH($B1450,Lists!$A$4:$A$153,0)),"Other / Unsorted"))</f>
        <v/>
      </c>
      <c r="D1450" s="51">
        <f>IF($B1450="","",IFERROR(INDEX(Lists!$C$4:$C$153,MATCH($B1450,Lists!$A$4:$A$153,0)),"Spending"))</f>
        <v/>
      </c>
      <c r="E1450" s="50" t="n"/>
      <c r="F1450" s="52" t="n"/>
      <c r="G1450" s="50" t="n"/>
      <c r="H1450" s="50" t="n"/>
      <c r="I1450" s="50" t="n"/>
    </row>
    <row r="1451" ht="15" customHeight="1" s="36">
      <c r="A1451" s="49" t="n"/>
      <c r="B1451" s="50" t="n"/>
      <c r="C1451" s="51">
        <f>IF($B1451="","",IFERROR(INDEX(Lists!$B$4:$B$153,MATCH($B1451,Lists!$A$4:$A$153,0)),"Other / Unsorted"))</f>
        <v/>
      </c>
      <c r="D1451" s="51">
        <f>IF($B1451="","",IFERROR(INDEX(Lists!$C$4:$C$153,MATCH($B1451,Lists!$A$4:$A$153,0)),"Spending"))</f>
        <v/>
      </c>
      <c r="E1451" s="50" t="n"/>
      <c r="F1451" s="52" t="n"/>
      <c r="G1451" s="50" t="n"/>
      <c r="H1451" s="50" t="n"/>
      <c r="I1451" s="50" t="n"/>
    </row>
    <row r="1452" ht="15" customHeight="1" s="36">
      <c r="A1452" s="49" t="n"/>
      <c r="B1452" s="50" t="n"/>
      <c r="C1452" s="51">
        <f>IF($B1452="","",IFERROR(INDEX(Lists!$B$4:$B$153,MATCH($B1452,Lists!$A$4:$A$153,0)),"Other / Unsorted"))</f>
        <v/>
      </c>
      <c r="D1452" s="51">
        <f>IF($B1452="","",IFERROR(INDEX(Lists!$C$4:$C$153,MATCH($B1452,Lists!$A$4:$A$153,0)),"Spending"))</f>
        <v/>
      </c>
      <c r="E1452" s="50" t="n"/>
      <c r="F1452" s="52" t="n"/>
      <c r="G1452" s="50" t="n"/>
      <c r="H1452" s="50" t="n"/>
      <c r="I1452" s="50" t="n"/>
    </row>
    <row r="1453" ht="15" customHeight="1" s="36">
      <c r="A1453" s="49" t="n"/>
      <c r="B1453" s="50" t="n"/>
      <c r="C1453" s="51">
        <f>IF($B1453="","",IFERROR(INDEX(Lists!$B$4:$B$153,MATCH($B1453,Lists!$A$4:$A$153,0)),"Other / Unsorted"))</f>
        <v/>
      </c>
      <c r="D1453" s="51">
        <f>IF($B1453="","",IFERROR(INDEX(Lists!$C$4:$C$153,MATCH($B1453,Lists!$A$4:$A$153,0)),"Spending"))</f>
        <v/>
      </c>
      <c r="E1453" s="50" t="n"/>
      <c r="F1453" s="52" t="n"/>
      <c r="G1453" s="50" t="n"/>
      <c r="H1453" s="50" t="n"/>
      <c r="I1453" s="50" t="n"/>
    </row>
    <row r="1454" ht="15" customHeight="1" s="36">
      <c r="A1454" s="49" t="n"/>
      <c r="B1454" s="50" t="n"/>
      <c r="C1454" s="51">
        <f>IF($B1454="","",IFERROR(INDEX(Lists!$B$4:$B$153,MATCH($B1454,Lists!$A$4:$A$153,0)),"Other / Unsorted"))</f>
        <v/>
      </c>
      <c r="D1454" s="51">
        <f>IF($B1454="","",IFERROR(INDEX(Lists!$C$4:$C$153,MATCH($B1454,Lists!$A$4:$A$153,0)),"Spending"))</f>
        <v/>
      </c>
      <c r="E1454" s="50" t="n"/>
      <c r="F1454" s="52" t="n"/>
      <c r="G1454" s="50" t="n"/>
      <c r="H1454" s="50" t="n"/>
      <c r="I1454" s="50" t="n"/>
    </row>
    <row r="1455" ht="15" customHeight="1" s="36">
      <c r="A1455" s="49" t="n"/>
      <c r="B1455" s="50" t="n"/>
      <c r="C1455" s="51">
        <f>IF($B1455="","",IFERROR(INDEX(Lists!$B$4:$B$153,MATCH($B1455,Lists!$A$4:$A$153,0)),"Other / Unsorted"))</f>
        <v/>
      </c>
      <c r="D1455" s="51">
        <f>IF($B1455="","",IFERROR(INDEX(Lists!$C$4:$C$153,MATCH($B1455,Lists!$A$4:$A$153,0)),"Spending"))</f>
        <v/>
      </c>
      <c r="E1455" s="50" t="n"/>
      <c r="F1455" s="52" t="n"/>
      <c r="G1455" s="50" t="n"/>
      <c r="H1455" s="50" t="n"/>
      <c r="I1455" s="50" t="n"/>
    </row>
    <row r="1456" ht="15" customHeight="1" s="36">
      <c r="A1456" s="49" t="n"/>
      <c r="B1456" s="50" t="n"/>
      <c r="C1456" s="51">
        <f>IF($B1456="","",IFERROR(INDEX(Lists!$B$4:$B$153,MATCH($B1456,Lists!$A$4:$A$153,0)),"Other / Unsorted"))</f>
        <v/>
      </c>
      <c r="D1456" s="51">
        <f>IF($B1456="","",IFERROR(INDEX(Lists!$C$4:$C$153,MATCH($B1456,Lists!$A$4:$A$153,0)),"Spending"))</f>
        <v/>
      </c>
      <c r="E1456" s="50" t="n"/>
      <c r="F1456" s="52" t="n"/>
      <c r="G1456" s="50" t="n"/>
      <c r="H1456" s="50" t="n"/>
      <c r="I1456" s="50" t="n"/>
    </row>
    <row r="1457" ht="15" customHeight="1" s="36">
      <c r="A1457" s="49" t="n"/>
      <c r="B1457" s="50" t="n"/>
      <c r="C1457" s="51">
        <f>IF($B1457="","",IFERROR(INDEX(Lists!$B$4:$B$153,MATCH($B1457,Lists!$A$4:$A$153,0)),"Other / Unsorted"))</f>
        <v/>
      </c>
      <c r="D1457" s="51">
        <f>IF($B1457="","",IFERROR(INDEX(Lists!$C$4:$C$153,MATCH($B1457,Lists!$A$4:$A$153,0)),"Spending"))</f>
        <v/>
      </c>
      <c r="E1457" s="50" t="n"/>
      <c r="F1457" s="52" t="n"/>
      <c r="G1457" s="50" t="n"/>
      <c r="H1457" s="50" t="n"/>
      <c r="I1457" s="50" t="n"/>
    </row>
    <row r="1458" ht="15" customHeight="1" s="36">
      <c r="A1458" s="49" t="n"/>
      <c r="B1458" s="50" t="n"/>
      <c r="C1458" s="51">
        <f>IF($B1458="","",IFERROR(INDEX(Lists!$B$4:$B$153,MATCH($B1458,Lists!$A$4:$A$153,0)),"Other / Unsorted"))</f>
        <v/>
      </c>
      <c r="D1458" s="51">
        <f>IF($B1458="","",IFERROR(INDEX(Lists!$C$4:$C$153,MATCH($B1458,Lists!$A$4:$A$153,0)),"Spending"))</f>
        <v/>
      </c>
      <c r="E1458" s="50" t="n"/>
      <c r="F1458" s="52" t="n"/>
      <c r="G1458" s="50" t="n"/>
      <c r="H1458" s="50" t="n"/>
      <c r="I1458" s="50" t="n"/>
    </row>
    <row r="1459" ht="15" customHeight="1" s="36">
      <c r="A1459" s="49" t="n"/>
      <c r="B1459" s="50" t="n"/>
      <c r="C1459" s="51">
        <f>IF($B1459="","",IFERROR(INDEX(Lists!$B$4:$B$153,MATCH($B1459,Lists!$A$4:$A$153,0)),"Other / Unsorted"))</f>
        <v/>
      </c>
      <c r="D1459" s="51">
        <f>IF($B1459="","",IFERROR(INDEX(Lists!$C$4:$C$153,MATCH($B1459,Lists!$A$4:$A$153,0)),"Spending"))</f>
        <v/>
      </c>
      <c r="E1459" s="50" t="n"/>
      <c r="F1459" s="52" t="n"/>
      <c r="G1459" s="50" t="n"/>
      <c r="H1459" s="50" t="n"/>
      <c r="I1459" s="50" t="n"/>
    </row>
    <row r="1460" ht="15" customHeight="1" s="36">
      <c r="A1460" s="49" t="n"/>
      <c r="B1460" s="50" t="n"/>
      <c r="C1460" s="51">
        <f>IF($B1460="","",IFERROR(INDEX(Lists!$B$4:$B$153,MATCH($B1460,Lists!$A$4:$A$153,0)),"Other / Unsorted"))</f>
        <v/>
      </c>
      <c r="D1460" s="51">
        <f>IF($B1460="","",IFERROR(INDEX(Lists!$C$4:$C$153,MATCH($B1460,Lists!$A$4:$A$153,0)),"Spending"))</f>
        <v/>
      </c>
      <c r="E1460" s="50" t="n"/>
      <c r="F1460" s="52" t="n"/>
      <c r="G1460" s="50" t="n"/>
      <c r="H1460" s="50" t="n"/>
      <c r="I1460" s="50" t="n"/>
    </row>
    <row r="1461" ht="15" customHeight="1" s="36">
      <c r="A1461" s="49" t="n"/>
      <c r="B1461" s="50" t="n"/>
      <c r="C1461" s="51">
        <f>IF($B1461="","",IFERROR(INDEX(Lists!$B$4:$B$153,MATCH($B1461,Lists!$A$4:$A$153,0)),"Other / Unsorted"))</f>
        <v/>
      </c>
      <c r="D1461" s="51">
        <f>IF($B1461="","",IFERROR(INDEX(Lists!$C$4:$C$153,MATCH($B1461,Lists!$A$4:$A$153,0)),"Spending"))</f>
        <v/>
      </c>
      <c r="E1461" s="50" t="n"/>
      <c r="F1461" s="52" t="n"/>
      <c r="G1461" s="50" t="n"/>
      <c r="H1461" s="50" t="n"/>
      <c r="I1461" s="50" t="n"/>
    </row>
    <row r="1462" ht="15" customHeight="1" s="36">
      <c r="A1462" s="49" t="n"/>
      <c r="B1462" s="50" t="n"/>
      <c r="C1462" s="51">
        <f>IF($B1462="","",IFERROR(INDEX(Lists!$B$4:$B$153,MATCH($B1462,Lists!$A$4:$A$153,0)),"Other / Unsorted"))</f>
        <v/>
      </c>
      <c r="D1462" s="51">
        <f>IF($B1462="","",IFERROR(INDEX(Lists!$C$4:$C$153,MATCH($B1462,Lists!$A$4:$A$153,0)),"Spending"))</f>
        <v/>
      </c>
      <c r="E1462" s="50" t="n"/>
      <c r="F1462" s="52" t="n"/>
      <c r="G1462" s="50" t="n"/>
      <c r="H1462" s="50" t="n"/>
      <c r="I1462" s="50" t="n"/>
    </row>
    <row r="1463" ht="15" customHeight="1" s="36">
      <c r="A1463" s="49" t="n"/>
      <c r="B1463" s="50" t="n"/>
      <c r="C1463" s="51">
        <f>IF($B1463="","",IFERROR(INDEX(Lists!$B$4:$B$153,MATCH($B1463,Lists!$A$4:$A$153,0)),"Other / Unsorted"))</f>
        <v/>
      </c>
      <c r="D1463" s="51">
        <f>IF($B1463="","",IFERROR(INDEX(Lists!$C$4:$C$153,MATCH($B1463,Lists!$A$4:$A$153,0)),"Spending"))</f>
        <v/>
      </c>
      <c r="E1463" s="50" t="n"/>
      <c r="F1463" s="52" t="n"/>
      <c r="G1463" s="50" t="n"/>
      <c r="H1463" s="50" t="n"/>
      <c r="I1463" s="50" t="n"/>
    </row>
    <row r="1464" ht="15" customHeight="1" s="36">
      <c r="A1464" s="49" t="n"/>
      <c r="B1464" s="50" t="n"/>
      <c r="C1464" s="51">
        <f>IF($B1464="","",IFERROR(INDEX(Lists!$B$4:$B$153,MATCH($B1464,Lists!$A$4:$A$153,0)),"Other / Unsorted"))</f>
        <v/>
      </c>
      <c r="D1464" s="51">
        <f>IF($B1464="","",IFERROR(INDEX(Lists!$C$4:$C$153,MATCH($B1464,Lists!$A$4:$A$153,0)),"Spending"))</f>
        <v/>
      </c>
      <c r="E1464" s="50" t="n"/>
      <c r="F1464" s="52" t="n"/>
      <c r="G1464" s="50" t="n"/>
      <c r="H1464" s="50" t="n"/>
      <c r="I1464" s="50" t="n"/>
    </row>
    <row r="1465" ht="15" customHeight="1" s="36">
      <c r="A1465" s="49" t="n"/>
      <c r="B1465" s="50" t="n"/>
      <c r="C1465" s="51">
        <f>IF($B1465="","",IFERROR(INDEX(Lists!$B$4:$B$153,MATCH($B1465,Lists!$A$4:$A$153,0)),"Other / Unsorted"))</f>
        <v/>
      </c>
      <c r="D1465" s="51">
        <f>IF($B1465="","",IFERROR(INDEX(Lists!$C$4:$C$153,MATCH($B1465,Lists!$A$4:$A$153,0)),"Spending"))</f>
        <v/>
      </c>
      <c r="E1465" s="50" t="n"/>
      <c r="F1465" s="52" t="n"/>
      <c r="G1465" s="50" t="n"/>
      <c r="H1465" s="50" t="n"/>
      <c r="I1465" s="50" t="n"/>
    </row>
    <row r="1466" ht="15" customHeight="1" s="36">
      <c r="A1466" s="49" t="n"/>
      <c r="B1466" s="50" t="n"/>
      <c r="C1466" s="51">
        <f>IF($B1466="","",IFERROR(INDEX(Lists!$B$4:$B$153,MATCH($B1466,Lists!$A$4:$A$153,0)),"Other / Unsorted"))</f>
        <v/>
      </c>
      <c r="D1466" s="51">
        <f>IF($B1466="","",IFERROR(INDEX(Lists!$C$4:$C$153,MATCH($B1466,Lists!$A$4:$A$153,0)),"Spending"))</f>
        <v/>
      </c>
      <c r="E1466" s="50" t="n"/>
      <c r="F1466" s="52" t="n"/>
      <c r="G1466" s="50" t="n"/>
      <c r="H1466" s="50" t="n"/>
      <c r="I1466" s="50" t="n"/>
    </row>
    <row r="1467" ht="15" customHeight="1" s="36">
      <c r="A1467" s="49" t="n"/>
      <c r="B1467" s="50" t="n"/>
      <c r="C1467" s="51">
        <f>IF($B1467="","",IFERROR(INDEX(Lists!$B$4:$B$153,MATCH($B1467,Lists!$A$4:$A$153,0)),"Other / Unsorted"))</f>
        <v/>
      </c>
      <c r="D1467" s="51">
        <f>IF($B1467="","",IFERROR(INDEX(Lists!$C$4:$C$153,MATCH($B1467,Lists!$A$4:$A$153,0)),"Spending"))</f>
        <v/>
      </c>
      <c r="E1467" s="50" t="n"/>
      <c r="F1467" s="52" t="n"/>
      <c r="G1467" s="50" t="n"/>
      <c r="H1467" s="50" t="n"/>
      <c r="I1467" s="50" t="n"/>
    </row>
    <row r="1468" ht="15" customHeight="1" s="36">
      <c r="A1468" s="49" t="n"/>
      <c r="B1468" s="50" t="n"/>
      <c r="C1468" s="51">
        <f>IF($B1468="","",IFERROR(INDEX(Lists!$B$4:$B$153,MATCH($B1468,Lists!$A$4:$A$153,0)),"Other / Unsorted"))</f>
        <v/>
      </c>
      <c r="D1468" s="51">
        <f>IF($B1468="","",IFERROR(INDEX(Lists!$C$4:$C$153,MATCH($B1468,Lists!$A$4:$A$153,0)),"Spending"))</f>
        <v/>
      </c>
      <c r="E1468" s="50" t="n"/>
      <c r="F1468" s="52" t="n"/>
      <c r="G1468" s="50" t="n"/>
      <c r="H1468" s="50" t="n"/>
      <c r="I1468" s="50" t="n"/>
    </row>
    <row r="1469" ht="15" customHeight="1" s="36">
      <c r="A1469" s="49" t="n"/>
      <c r="B1469" s="50" t="n"/>
      <c r="C1469" s="51">
        <f>IF($B1469="","",IFERROR(INDEX(Lists!$B$4:$B$153,MATCH($B1469,Lists!$A$4:$A$153,0)),"Other / Unsorted"))</f>
        <v/>
      </c>
      <c r="D1469" s="51">
        <f>IF($B1469="","",IFERROR(INDEX(Lists!$C$4:$C$153,MATCH($B1469,Lists!$A$4:$A$153,0)),"Spending"))</f>
        <v/>
      </c>
      <c r="E1469" s="50" t="n"/>
      <c r="F1469" s="52" t="n"/>
      <c r="G1469" s="50" t="n"/>
      <c r="H1469" s="50" t="n"/>
      <c r="I1469" s="50" t="n"/>
    </row>
    <row r="1470" ht="15" customHeight="1" s="36">
      <c r="A1470" s="49" t="n"/>
      <c r="B1470" s="50" t="n"/>
      <c r="C1470" s="51">
        <f>IF($B1470="","",IFERROR(INDEX(Lists!$B$4:$B$153,MATCH($B1470,Lists!$A$4:$A$153,0)),"Other / Unsorted"))</f>
        <v/>
      </c>
      <c r="D1470" s="51">
        <f>IF($B1470="","",IFERROR(INDEX(Lists!$C$4:$C$153,MATCH($B1470,Lists!$A$4:$A$153,0)),"Spending"))</f>
        <v/>
      </c>
      <c r="E1470" s="50" t="n"/>
      <c r="F1470" s="52" t="n"/>
      <c r="G1470" s="50" t="n"/>
      <c r="H1470" s="50" t="n"/>
      <c r="I1470" s="50" t="n"/>
    </row>
    <row r="1471" ht="15" customHeight="1" s="36">
      <c r="A1471" s="49" t="n"/>
      <c r="B1471" s="50" t="n"/>
      <c r="C1471" s="51">
        <f>IF($B1471="","",IFERROR(INDEX(Lists!$B$4:$B$153,MATCH($B1471,Lists!$A$4:$A$153,0)),"Other / Unsorted"))</f>
        <v/>
      </c>
      <c r="D1471" s="51">
        <f>IF($B1471="","",IFERROR(INDEX(Lists!$C$4:$C$153,MATCH($B1471,Lists!$A$4:$A$153,0)),"Spending"))</f>
        <v/>
      </c>
      <c r="E1471" s="50" t="n"/>
      <c r="F1471" s="52" t="n"/>
      <c r="G1471" s="50" t="n"/>
      <c r="H1471" s="50" t="n"/>
      <c r="I1471" s="50" t="n"/>
    </row>
    <row r="1472" ht="15" customHeight="1" s="36">
      <c r="A1472" s="49" t="n"/>
      <c r="B1472" s="50" t="n"/>
      <c r="C1472" s="51">
        <f>IF($B1472="","",IFERROR(INDEX(Lists!$B$4:$B$153,MATCH($B1472,Lists!$A$4:$A$153,0)),"Other / Unsorted"))</f>
        <v/>
      </c>
      <c r="D1472" s="51">
        <f>IF($B1472="","",IFERROR(INDEX(Lists!$C$4:$C$153,MATCH($B1472,Lists!$A$4:$A$153,0)),"Spending"))</f>
        <v/>
      </c>
      <c r="E1472" s="50" t="n"/>
      <c r="F1472" s="52" t="n"/>
      <c r="G1472" s="50" t="n"/>
      <c r="H1472" s="50" t="n"/>
      <c r="I1472" s="50" t="n"/>
    </row>
    <row r="1473" ht="15" customHeight="1" s="36">
      <c r="A1473" s="49" t="n"/>
      <c r="B1473" s="50" t="n"/>
      <c r="C1473" s="51">
        <f>IF($B1473="","",IFERROR(INDEX(Lists!$B$4:$B$153,MATCH($B1473,Lists!$A$4:$A$153,0)),"Other / Unsorted"))</f>
        <v/>
      </c>
      <c r="D1473" s="51">
        <f>IF($B1473="","",IFERROR(INDEX(Lists!$C$4:$C$153,MATCH($B1473,Lists!$A$4:$A$153,0)),"Spending"))</f>
        <v/>
      </c>
      <c r="E1473" s="50" t="n"/>
      <c r="F1473" s="52" t="n"/>
      <c r="G1473" s="50" t="n"/>
      <c r="H1473" s="50" t="n"/>
      <c r="I1473" s="50" t="n"/>
    </row>
    <row r="1474" ht="15" customHeight="1" s="36">
      <c r="A1474" s="49" t="n"/>
      <c r="B1474" s="50" t="n"/>
      <c r="C1474" s="51">
        <f>IF($B1474="","",IFERROR(INDEX(Lists!$B$4:$B$153,MATCH($B1474,Lists!$A$4:$A$153,0)),"Other / Unsorted"))</f>
        <v/>
      </c>
      <c r="D1474" s="51">
        <f>IF($B1474="","",IFERROR(INDEX(Lists!$C$4:$C$153,MATCH($B1474,Lists!$A$4:$A$153,0)),"Spending"))</f>
        <v/>
      </c>
      <c r="E1474" s="50" t="n"/>
      <c r="F1474" s="52" t="n"/>
      <c r="G1474" s="50" t="n"/>
      <c r="H1474" s="50" t="n"/>
      <c r="I1474" s="50" t="n"/>
    </row>
    <row r="1475" ht="15" customHeight="1" s="36">
      <c r="A1475" s="49" t="n"/>
      <c r="B1475" s="50" t="n"/>
      <c r="C1475" s="51">
        <f>IF($B1475="","",IFERROR(INDEX(Lists!$B$4:$B$153,MATCH($B1475,Lists!$A$4:$A$153,0)),"Other / Unsorted"))</f>
        <v/>
      </c>
      <c r="D1475" s="51">
        <f>IF($B1475="","",IFERROR(INDEX(Lists!$C$4:$C$153,MATCH($B1475,Lists!$A$4:$A$153,0)),"Spending"))</f>
        <v/>
      </c>
      <c r="E1475" s="50" t="n"/>
      <c r="F1475" s="52" t="n"/>
      <c r="G1475" s="50" t="n"/>
      <c r="H1475" s="50" t="n"/>
      <c r="I1475" s="50" t="n"/>
    </row>
    <row r="1476" ht="15" customHeight="1" s="36">
      <c r="A1476" s="49" t="n"/>
      <c r="B1476" s="50" t="n"/>
      <c r="C1476" s="51">
        <f>IF($B1476="","",IFERROR(INDEX(Lists!$B$4:$B$153,MATCH($B1476,Lists!$A$4:$A$153,0)),"Other / Unsorted"))</f>
        <v/>
      </c>
      <c r="D1476" s="51">
        <f>IF($B1476="","",IFERROR(INDEX(Lists!$C$4:$C$153,MATCH($B1476,Lists!$A$4:$A$153,0)),"Spending"))</f>
        <v/>
      </c>
      <c r="E1476" s="50" t="n"/>
      <c r="F1476" s="52" t="n"/>
      <c r="G1476" s="50" t="n"/>
      <c r="H1476" s="50" t="n"/>
      <c r="I1476" s="50" t="n"/>
    </row>
    <row r="1477" ht="15" customHeight="1" s="36">
      <c r="A1477" s="49" t="n"/>
      <c r="B1477" s="50" t="n"/>
      <c r="C1477" s="51">
        <f>IF($B1477="","",IFERROR(INDEX(Lists!$B$4:$B$153,MATCH($B1477,Lists!$A$4:$A$153,0)),"Other / Unsorted"))</f>
        <v/>
      </c>
      <c r="D1477" s="51">
        <f>IF($B1477="","",IFERROR(INDEX(Lists!$C$4:$C$153,MATCH($B1477,Lists!$A$4:$A$153,0)),"Spending"))</f>
        <v/>
      </c>
      <c r="E1477" s="50" t="n"/>
      <c r="F1477" s="52" t="n"/>
      <c r="G1477" s="50" t="n"/>
      <c r="H1477" s="50" t="n"/>
      <c r="I1477" s="50" t="n"/>
    </row>
    <row r="1478" ht="15" customHeight="1" s="36">
      <c r="A1478" s="49" t="n"/>
      <c r="B1478" s="50" t="n"/>
      <c r="C1478" s="51">
        <f>IF($B1478="","",IFERROR(INDEX(Lists!$B$4:$B$153,MATCH($B1478,Lists!$A$4:$A$153,0)),"Other / Unsorted"))</f>
        <v/>
      </c>
      <c r="D1478" s="51">
        <f>IF($B1478="","",IFERROR(INDEX(Lists!$C$4:$C$153,MATCH($B1478,Lists!$A$4:$A$153,0)),"Spending"))</f>
        <v/>
      </c>
      <c r="E1478" s="50" t="n"/>
      <c r="F1478" s="52" t="n"/>
      <c r="G1478" s="50" t="n"/>
      <c r="H1478" s="50" t="n"/>
      <c r="I1478" s="50" t="n"/>
    </row>
    <row r="1479" ht="15" customHeight="1" s="36">
      <c r="A1479" s="49" t="n"/>
      <c r="B1479" s="50" t="n"/>
      <c r="C1479" s="51">
        <f>IF($B1479="","",IFERROR(INDEX(Lists!$B$4:$B$153,MATCH($B1479,Lists!$A$4:$A$153,0)),"Other / Unsorted"))</f>
        <v/>
      </c>
      <c r="D1479" s="51">
        <f>IF($B1479="","",IFERROR(INDEX(Lists!$C$4:$C$153,MATCH($B1479,Lists!$A$4:$A$153,0)),"Spending"))</f>
        <v/>
      </c>
      <c r="E1479" s="50" t="n"/>
      <c r="F1479" s="52" t="n"/>
      <c r="G1479" s="50" t="n"/>
      <c r="H1479" s="50" t="n"/>
      <c r="I1479" s="50" t="n"/>
    </row>
    <row r="1480" ht="15" customHeight="1" s="36">
      <c r="A1480" s="49" t="n"/>
      <c r="B1480" s="50" t="n"/>
      <c r="C1480" s="51">
        <f>IF($B1480="","",IFERROR(INDEX(Lists!$B$4:$B$153,MATCH($B1480,Lists!$A$4:$A$153,0)),"Other / Unsorted"))</f>
        <v/>
      </c>
      <c r="D1480" s="51">
        <f>IF($B1480="","",IFERROR(INDEX(Lists!$C$4:$C$153,MATCH($B1480,Lists!$A$4:$A$153,0)),"Spending"))</f>
        <v/>
      </c>
      <c r="E1480" s="50" t="n"/>
      <c r="F1480" s="52" t="n"/>
      <c r="G1480" s="50" t="n"/>
      <c r="H1480" s="50" t="n"/>
      <c r="I1480" s="50" t="n"/>
    </row>
    <row r="1481" ht="15" customHeight="1" s="36">
      <c r="A1481" s="49" t="n"/>
      <c r="B1481" s="50" t="n"/>
      <c r="C1481" s="51">
        <f>IF($B1481="","",IFERROR(INDEX(Lists!$B$4:$B$153,MATCH($B1481,Lists!$A$4:$A$153,0)),"Other / Unsorted"))</f>
        <v/>
      </c>
      <c r="D1481" s="51">
        <f>IF($B1481="","",IFERROR(INDEX(Lists!$C$4:$C$153,MATCH($B1481,Lists!$A$4:$A$153,0)),"Spending"))</f>
        <v/>
      </c>
      <c r="E1481" s="50" t="n"/>
      <c r="F1481" s="52" t="n"/>
      <c r="G1481" s="50" t="n"/>
      <c r="H1481" s="50" t="n"/>
      <c r="I1481" s="50" t="n"/>
    </row>
    <row r="1482" ht="15" customHeight="1" s="36">
      <c r="A1482" s="49" t="n"/>
      <c r="B1482" s="50" t="n"/>
      <c r="C1482" s="51">
        <f>IF($B1482="","",IFERROR(INDEX(Lists!$B$4:$B$153,MATCH($B1482,Lists!$A$4:$A$153,0)),"Other / Unsorted"))</f>
        <v/>
      </c>
      <c r="D1482" s="51">
        <f>IF($B1482="","",IFERROR(INDEX(Lists!$C$4:$C$153,MATCH($B1482,Lists!$A$4:$A$153,0)),"Spending"))</f>
        <v/>
      </c>
      <c r="E1482" s="50" t="n"/>
      <c r="F1482" s="52" t="n"/>
      <c r="G1482" s="50" t="n"/>
      <c r="H1482" s="50" t="n"/>
      <c r="I1482" s="50" t="n"/>
    </row>
    <row r="1483" ht="15" customHeight="1" s="36">
      <c r="A1483" s="49" t="n"/>
      <c r="B1483" s="50" t="n"/>
      <c r="C1483" s="51">
        <f>IF($B1483="","",IFERROR(INDEX(Lists!$B$4:$B$153,MATCH($B1483,Lists!$A$4:$A$153,0)),"Other / Unsorted"))</f>
        <v/>
      </c>
      <c r="D1483" s="51">
        <f>IF($B1483="","",IFERROR(INDEX(Lists!$C$4:$C$153,MATCH($B1483,Lists!$A$4:$A$153,0)),"Spending"))</f>
        <v/>
      </c>
      <c r="E1483" s="50" t="n"/>
      <c r="F1483" s="52" t="n"/>
      <c r="G1483" s="50" t="n"/>
      <c r="H1483" s="50" t="n"/>
      <c r="I1483" s="50" t="n"/>
    </row>
    <row r="1484" ht="15" customHeight="1" s="36">
      <c r="A1484" s="49" t="n"/>
      <c r="B1484" s="50" t="n"/>
      <c r="C1484" s="51">
        <f>IF($B1484="","",IFERROR(INDEX(Lists!$B$4:$B$153,MATCH($B1484,Lists!$A$4:$A$153,0)),"Other / Unsorted"))</f>
        <v/>
      </c>
      <c r="D1484" s="51">
        <f>IF($B1484="","",IFERROR(INDEX(Lists!$C$4:$C$153,MATCH($B1484,Lists!$A$4:$A$153,0)),"Spending"))</f>
        <v/>
      </c>
      <c r="E1484" s="50" t="n"/>
      <c r="F1484" s="52" t="n"/>
      <c r="G1484" s="50" t="n"/>
      <c r="H1484" s="50" t="n"/>
      <c r="I1484" s="50" t="n"/>
    </row>
    <row r="1485" ht="15" customHeight="1" s="36">
      <c r="A1485" s="49" t="n"/>
      <c r="B1485" s="50" t="n"/>
      <c r="C1485" s="51">
        <f>IF($B1485="","",IFERROR(INDEX(Lists!$B$4:$B$153,MATCH($B1485,Lists!$A$4:$A$153,0)),"Other / Unsorted"))</f>
        <v/>
      </c>
      <c r="D1485" s="51">
        <f>IF($B1485="","",IFERROR(INDEX(Lists!$C$4:$C$153,MATCH($B1485,Lists!$A$4:$A$153,0)),"Spending"))</f>
        <v/>
      </c>
      <c r="E1485" s="50" t="n"/>
      <c r="F1485" s="52" t="n"/>
      <c r="G1485" s="50" t="n"/>
      <c r="H1485" s="50" t="n"/>
      <c r="I1485" s="50" t="n"/>
    </row>
    <row r="1486" ht="15" customHeight="1" s="36">
      <c r="A1486" s="49" t="n"/>
      <c r="B1486" s="50" t="n"/>
      <c r="C1486" s="51">
        <f>IF($B1486="","",IFERROR(INDEX(Lists!$B$4:$B$153,MATCH($B1486,Lists!$A$4:$A$153,0)),"Other / Unsorted"))</f>
        <v/>
      </c>
      <c r="D1486" s="51">
        <f>IF($B1486="","",IFERROR(INDEX(Lists!$C$4:$C$153,MATCH($B1486,Lists!$A$4:$A$153,0)),"Spending"))</f>
        <v/>
      </c>
      <c r="E1486" s="50" t="n"/>
      <c r="F1486" s="52" t="n"/>
      <c r="G1486" s="50" t="n"/>
      <c r="H1486" s="50" t="n"/>
      <c r="I1486" s="50" t="n"/>
    </row>
    <row r="1487" ht="15" customHeight="1" s="36">
      <c r="A1487" s="49" t="n"/>
      <c r="B1487" s="50" t="n"/>
      <c r="C1487" s="51">
        <f>IF($B1487="","",IFERROR(INDEX(Lists!$B$4:$B$153,MATCH($B1487,Lists!$A$4:$A$153,0)),"Other / Unsorted"))</f>
        <v/>
      </c>
      <c r="D1487" s="51">
        <f>IF($B1487="","",IFERROR(INDEX(Lists!$C$4:$C$153,MATCH($B1487,Lists!$A$4:$A$153,0)),"Spending"))</f>
        <v/>
      </c>
      <c r="E1487" s="50" t="n"/>
      <c r="F1487" s="52" t="n"/>
      <c r="G1487" s="50" t="n"/>
      <c r="H1487" s="50" t="n"/>
      <c r="I1487" s="50" t="n"/>
    </row>
    <row r="1488" ht="15" customHeight="1" s="36">
      <c r="A1488" s="49" t="n"/>
      <c r="B1488" s="50" t="n"/>
      <c r="C1488" s="51">
        <f>IF($B1488="","",IFERROR(INDEX(Lists!$B$4:$B$153,MATCH($B1488,Lists!$A$4:$A$153,0)),"Other / Unsorted"))</f>
        <v/>
      </c>
      <c r="D1488" s="51">
        <f>IF($B1488="","",IFERROR(INDEX(Lists!$C$4:$C$153,MATCH($B1488,Lists!$A$4:$A$153,0)),"Spending"))</f>
        <v/>
      </c>
      <c r="E1488" s="50" t="n"/>
      <c r="F1488" s="52" t="n"/>
      <c r="G1488" s="50" t="n"/>
      <c r="H1488" s="50" t="n"/>
      <c r="I1488" s="50" t="n"/>
    </row>
    <row r="1489" ht="15" customHeight="1" s="36">
      <c r="A1489" s="49" t="n"/>
      <c r="B1489" s="50" t="n"/>
      <c r="C1489" s="51">
        <f>IF($B1489="","",IFERROR(INDEX(Lists!$B$4:$B$153,MATCH($B1489,Lists!$A$4:$A$153,0)),"Other / Unsorted"))</f>
        <v/>
      </c>
      <c r="D1489" s="51">
        <f>IF($B1489="","",IFERROR(INDEX(Lists!$C$4:$C$153,MATCH($B1489,Lists!$A$4:$A$153,0)),"Spending"))</f>
        <v/>
      </c>
      <c r="E1489" s="50" t="n"/>
      <c r="F1489" s="52" t="n"/>
      <c r="G1489" s="50" t="n"/>
      <c r="H1489" s="50" t="n"/>
      <c r="I1489" s="50" t="n"/>
    </row>
    <row r="1490" ht="15" customHeight="1" s="36">
      <c r="A1490" s="49" t="n"/>
      <c r="B1490" s="50" t="n"/>
      <c r="C1490" s="51">
        <f>IF($B1490="","",IFERROR(INDEX(Lists!$B$4:$B$153,MATCH($B1490,Lists!$A$4:$A$153,0)),"Other / Unsorted"))</f>
        <v/>
      </c>
      <c r="D1490" s="51">
        <f>IF($B1490="","",IFERROR(INDEX(Lists!$C$4:$C$153,MATCH($B1490,Lists!$A$4:$A$153,0)),"Spending"))</f>
        <v/>
      </c>
      <c r="E1490" s="50" t="n"/>
      <c r="F1490" s="52" t="n"/>
      <c r="G1490" s="50" t="n"/>
      <c r="H1490" s="50" t="n"/>
      <c r="I1490" s="50" t="n"/>
    </row>
    <row r="1491" ht="15" customHeight="1" s="36">
      <c r="A1491" s="49" t="n"/>
      <c r="B1491" s="50" t="n"/>
      <c r="C1491" s="51">
        <f>IF($B1491="","",IFERROR(INDEX(Lists!$B$4:$B$153,MATCH($B1491,Lists!$A$4:$A$153,0)),"Other / Unsorted"))</f>
        <v/>
      </c>
      <c r="D1491" s="51">
        <f>IF($B1491="","",IFERROR(INDEX(Lists!$C$4:$C$153,MATCH($B1491,Lists!$A$4:$A$153,0)),"Spending"))</f>
        <v/>
      </c>
      <c r="E1491" s="50" t="n"/>
      <c r="F1491" s="52" t="n"/>
      <c r="G1491" s="50" t="n"/>
      <c r="H1491" s="50" t="n"/>
      <c r="I1491" s="50" t="n"/>
    </row>
    <row r="1492" ht="15" customHeight="1" s="36">
      <c r="A1492" s="49" t="n"/>
      <c r="B1492" s="50" t="n"/>
      <c r="C1492" s="51">
        <f>IF($B1492="","",IFERROR(INDEX(Lists!$B$4:$B$153,MATCH($B1492,Lists!$A$4:$A$153,0)),"Other / Unsorted"))</f>
        <v/>
      </c>
      <c r="D1492" s="51">
        <f>IF($B1492="","",IFERROR(INDEX(Lists!$C$4:$C$153,MATCH($B1492,Lists!$A$4:$A$153,0)),"Spending"))</f>
        <v/>
      </c>
      <c r="E1492" s="50" t="n"/>
      <c r="F1492" s="52" t="n"/>
      <c r="G1492" s="50" t="n"/>
      <c r="H1492" s="50" t="n"/>
      <c r="I1492" s="50" t="n"/>
    </row>
    <row r="1493" ht="15" customHeight="1" s="36">
      <c r="A1493" s="49" t="n"/>
      <c r="B1493" s="50" t="n"/>
      <c r="C1493" s="51">
        <f>IF($B1493="","",IFERROR(INDEX(Lists!$B$4:$B$153,MATCH($B1493,Lists!$A$4:$A$153,0)),"Other / Unsorted"))</f>
        <v/>
      </c>
      <c r="D1493" s="51">
        <f>IF($B1493="","",IFERROR(INDEX(Lists!$C$4:$C$153,MATCH($B1493,Lists!$A$4:$A$153,0)),"Spending"))</f>
        <v/>
      </c>
      <c r="E1493" s="50" t="n"/>
      <c r="F1493" s="52" t="n"/>
      <c r="G1493" s="50" t="n"/>
      <c r="H1493" s="50" t="n"/>
      <c r="I1493" s="50" t="n"/>
    </row>
    <row r="1494" ht="15" customHeight="1" s="36">
      <c r="A1494" s="49" t="n"/>
      <c r="B1494" s="50" t="n"/>
      <c r="C1494" s="51">
        <f>IF($B1494="","",IFERROR(INDEX(Lists!$B$4:$B$153,MATCH($B1494,Lists!$A$4:$A$153,0)),"Other / Unsorted"))</f>
        <v/>
      </c>
      <c r="D1494" s="51">
        <f>IF($B1494="","",IFERROR(INDEX(Lists!$C$4:$C$153,MATCH($B1494,Lists!$A$4:$A$153,0)),"Spending"))</f>
        <v/>
      </c>
      <c r="E1494" s="50" t="n"/>
      <c r="F1494" s="52" t="n"/>
      <c r="G1494" s="50" t="n"/>
      <c r="H1494" s="50" t="n"/>
      <c r="I1494" s="50" t="n"/>
    </row>
    <row r="1495" ht="15" customHeight="1" s="36">
      <c r="A1495" s="49" t="n"/>
      <c r="B1495" s="50" t="n"/>
      <c r="C1495" s="51">
        <f>IF($B1495="","",IFERROR(INDEX(Lists!$B$4:$B$153,MATCH($B1495,Lists!$A$4:$A$153,0)),"Other / Unsorted"))</f>
        <v/>
      </c>
      <c r="D1495" s="51">
        <f>IF($B1495="","",IFERROR(INDEX(Lists!$C$4:$C$153,MATCH($B1495,Lists!$A$4:$A$153,0)),"Spending"))</f>
        <v/>
      </c>
      <c r="E1495" s="50" t="n"/>
      <c r="F1495" s="52" t="n"/>
      <c r="G1495" s="50" t="n"/>
      <c r="H1495" s="50" t="n"/>
      <c r="I1495" s="50" t="n"/>
    </row>
    <row r="1496" ht="15" customHeight="1" s="36">
      <c r="A1496" s="49" t="n"/>
      <c r="B1496" s="50" t="n"/>
      <c r="C1496" s="51">
        <f>IF($B1496="","",IFERROR(INDEX(Lists!$B$4:$B$153,MATCH($B1496,Lists!$A$4:$A$153,0)),"Other / Unsorted"))</f>
        <v/>
      </c>
      <c r="D1496" s="51">
        <f>IF($B1496="","",IFERROR(INDEX(Lists!$C$4:$C$153,MATCH($B1496,Lists!$A$4:$A$153,0)),"Spending"))</f>
        <v/>
      </c>
      <c r="E1496" s="50" t="n"/>
      <c r="F1496" s="52" t="n"/>
      <c r="G1496" s="50" t="n"/>
      <c r="H1496" s="50" t="n"/>
      <c r="I1496" s="50" t="n"/>
    </row>
    <row r="1497" ht="15" customHeight="1" s="36">
      <c r="A1497" s="49" t="n"/>
      <c r="B1497" s="50" t="n"/>
      <c r="C1497" s="51">
        <f>IF($B1497="","",IFERROR(INDEX(Lists!$B$4:$B$153,MATCH($B1497,Lists!$A$4:$A$153,0)),"Other / Unsorted"))</f>
        <v/>
      </c>
      <c r="D1497" s="51">
        <f>IF($B1497="","",IFERROR(INDEX(Lists!$C$4:$C$153,MATCH($B1497,Lists!$A$4:$A$153,0)),"Spending"))</f>
        <v/>
      </c>
      <c r="E1497" s="50" t="n"/>
      <c r="F1497" s="52" t="n"/>
      <c r="G1497" s="50" t="n"/>
      <c r="H1497" s="50" t="n"/>
      <c r="I1497" s="50" t="n"/>
    </row>
    <row r="1498" ht="15" customHeight="1" s="36">
      <c r="A1498" s="49" t="n"/>
      <c r="B1498" s="50" t="n"/>
      <c r="C1498" s="51">
        <f>IF($B1498="","",IFERROR(INDEX(Lists!$B$4:$B$153,MATCH($B1498,Lists!$A$4:$A$153,0)),"Other / Unsorted"))</f>
        <v/>
      </c>
      <c r="D1498" s="51">
        <f>IF($B1498="","",IFERROR(INDEX(Lists!$C$4:$C$153,MATCH($B1498,Lists!$A$4:$A$153,0)),"Spending"))</f>
        <v/>
      </c>
      <c r="E1498" s="50" t="n"/>
      <c r="F1498" s="52" t="n"/>
      <c r="G1498" s="50" t="n"/>
      <c r="H1498" s="50" t="n"/>
      <c r="I1498" s="50" t="n"/>
    </row>
    <row r="1499" ht="15" customHeight="1" s="36">
      <c r="A1499" s="49" t="n"/>
      <c r="B1499" s="50" t="n"/>
      <c r="C1499" s="51">
        <f>IF($B1499="","",IFERROR(INDEX(Lists!$B$4:$B$153,MATCH($B1499,Lists!$A$4:$A$153,0)),"Other / Unsorted"))</f>
        <v/>
      </c>
      <c r="D1499" s="51">
        <f>IF($B1499="","",IFERROR(INDEX(Lists!$C$4:$C$153,MATCH($B1499,Lists!$A$4:$A$153,0)),"Spending"))</f>
        <v/>
      </c>
      <c r="E1499" s="50" t="n"/>
      <c r="F1499" s="52" t="n"/>
      <c r="G1499" s="50" t="n"/>
      <c r="H1499" s="50" t="n"/>
      <c r="I1499" s="50" t="n"/>
    </row>
    <row r="1500" ht="15" customHeight="1" s="36">
      <c r="A1500" s="49" t="n"/>
      <c r="B1500" s="50" t="n"/>
      <c r="C1500" s="51">
        <f>IF($B1500="","",IFERROR(INDEX(Lists!$B$4:$B$153,MATCH($B1500,Lists!$A$4:$A$153,0)),"Other / Unsorted"))</f>
        <v/>
      </c>
      <c r="D1500" s="51">
        <f>IF($B1500="","",IFERROR(INDEX(Lists!$C$4:$C$153,MATCH($B1500,Lists!$A$4:$A$153,0)),"Spending"))</f>
        <v/>
      </c>
      <c r="E1500" s="50" t="n"/>
      <c r="F1500" s="52" t="n"/>
      <c r="G1500" s="50" t="n"/>
      <c r="H1500" s="50" t="n"/>
      <c r="I1500" s="50" t="n"/>
    </row>
    <row r="1501" ht="15" customHeight="1" s="36">
      <c r="A1501" s="49" t="n"/>
      <c r="B1501" s="50" t="n"/>
      <c r="C1501" s="51">
        <f>IF($B1501="","",IFERROR(INDEX(Lists!$B$4:$B$153,MATCH($B1501,Lists!$A$4:$A$153,0)),"Other / Unsorted"))</f>
        <v/>
      </c>
      <c r="D1501" s="51">
        <f>IF($B1501="","",IFERROR(INDEX(Lists!$C$4:$C$153,MATCH($B1501,Lists!$A$4:$A$153,0)),"Spending"))</f>
        <v/>
      </c>
      <c r="E1501" s="50" t="n"/>
      <c r="F1501" s="52" t="n"/>
      <c r="G1501" s="50" t="n"/>
      <c r="H1501" s="50" t="n"/>
      <c r="I1501" s="50" t="n"/>
    </row>
    <row r="1502" ht="15" customHeight="1" s="36">
      <c r="A1502" s="49" t="n"/>
      <c r="B1502" s="50" t="n"/>
      <c r="C1502" s="51">
        <f>IF($B1502="","",IFERROR(INDEX(Lists!$B$4:$B$153,MATCH($B1502,Lists!$A$4:$A$153,0)),"Other / Unsorted"))</f>
        <v/>
      </c>
      <c r="D1502" s="51">
        <f>IF($B1502="","",IFERROR(INDEX(Lists!$C$4:$C$153,MATCH($B1502,Lists!$A$4:$A$153,0)),"Spending"))</f>
        <v/>
      </c>
      <c r="E1502" s="50" t="n"/>
      <c r="F1502" s="52" t="n"/>
      <c r="G1502" s="50" t="n"/>
      <c r="H1502" s="50" t="n"/>
      <c r="I1502" s="50" t="n"/>
    </row>
    <row r="1503" ht="15" customHeight="1" s="36">
      <c r="A1503" s="49" t="n"/>
      <c r="B1503" s="50" t="n"/>
      <c r="C1503" s="51">
        <f>IF($B1503="","",IFERROR(INDEX(Lists!$B$4:$B$153,MATCH($B1503,Lists!$A$4:$A$153,0)),"Other / Unsorted"))</f>
        <v/>
      </c>
      <c r="D1503" s="51">
        <f>IF($B1503="","",IFERROR(INDEX(Lists!$C$4:$C$153,MATCH($B1503,Lists!$A$4:$A$153,0)),"Spending"))</f>
        <v/>
      </c>
      <c r="E1503" s="50" t="n"/>
      <c r="F1503" s="52" t="n"/>
      <c r="G1503" s="50" t="n"/>
      <c r="H1503" s="50" t="n"/>
      <c r="I1503" s="50" t="n"/>
    </row>
    <row r="1504" ht="15" customHeight="1" s="36">
      <c r="A1504" s="49" t="n"/>
      <c r="B1504" s="50" t="n"/>
      <c r="C1504" s="51">
        <f>IF($B1504="","",IFERROR(INDEX(Lists!$B$4:$B$153,MATCH($B1504,Lists!$A$4:$A$153,0)),"Other / Unsorted"))</f>
        <v/>
      </c>
      <c r="D1504" s="51">
        <f>IF($B1504="","",IFERROR(INDEX(Lists!$C$4:$C$153,MATCH($B1504,Lists!$A$4:$A$153,0)),"Spending"))</f>
        <v/>
      </c>
      <c r="E1504" s="50" t="n"/>
      <c r="F1504" s="52" t="n"/>
      <c r="G1504" s="50" t="n"/>
      <c r="H1504" s="50" t="n"/>
      <c r="I1504" s="50" t="n"/>
    </row>
    <row r="1505" ht="15" customHeight="1" s="36">
      <c r="A1505" s="49" t="n"/>
      <c r="B1505" s="50" t="n"/>
      <c r="C1505" s="51">
        <f>IF($B1505="","",IFERROR(INDEX(Lists!$B$4:$B$153,MATCH($B1505,Lists!$A$4:$A$153,0)),"Other / Unsorted"))</f>
        <v/>
      </c>
      <c r="D1505" s="51">
        <f>IF($B1505="","",IFERROR(INDEX(Lists!$C$4:$C$153,MATCH($B1505,Lists!$A$4:$A$153,0)),"Spending"))</f>
        <v/>
      </c>
      <c r="E1505" s="50" t="n"/>
      <c r="F1505" s="52" t="n"/>
      <c r="G1505" s="50" t="n"/>
      <c r="H1505" s="50" t="n"/>
      <c r="I1505" s="50" t="n"/>
    </row>
    <row r="1506" ht="15" customHeight="1" s="36">
      <c r="A1506" s="49" t="n"/>
      <c r="B1506" s="50" t="n"/>
      <c r="C1506" s="51">
        <f>IF($B1506="","",IFERROR(INDEX(Lists!$B$4:$B$153,MATCH($B1506,Lists!$A$4:$A$153,0)),"Other / Unsorted"))</f>
        <v/>
      </c>
      <c r="D1506" s="51">
        <f>IF($B1506="","",IFERROR(INDEX(Lists!$C$4:$C$153,MATCH($B1506,Lists!$A$4:$A$153,0)),"Spending"))</f>
        <v/>
      </c>
      <c r="E1506" s="50" t="n"/>
      <c r="F1506" s="52" t="n"/>
      <c r="G1506" s="50" t="n"/>
      <c r="H1506" s="50" t="n"/>
      <c r="I1506" s="50" t="n"/>
    </row>
    <row r="1507" ht="15" customHeight="1" s="36">
      <c r="A1507" s="49" t="n"/>
      <c r="B1507" s="50" t="n"/>
      <c r="C1507" s="51">
        <f>IF($B1507="","",IFERROR(INDEX(Lists!$B$4:$B$153,MATCH($B1507,Lists!$A$4:$A$153,0)),"Other / Unsorted"))</f>
        <v/>
      </c>
      <c r="D1507" s="51">
        <f>IF($B1507="","",IFERROR(INDEX(Lists!$C$4:$C$153,MATCH($B1507,Lists!$A$4:$A$153,0)),"Spending"))</f>
        <v/>
      </c>
      <c r="E1507" s="50" t="n"/>
      <c r="F1507" s="52" t="n"/>
      <c r="G1507" s="50" t="n"/>
      <c r="H1507" s="50" t="n"/>
      <c r="I1507" s="50" t="n"/>
    </row>
    <row r="1508" ht="15" customHeight="1" s="36">
      <c r="A1508" s="49" t="n"/>
      <c r="B1508" s="50" t="n"/>
      <c r="C1508" s="51">
        <f>IF($B1508="","",IFERROR(INDEX(Lists!$B$4:$B$153,MATCH($B1508,Lists!$A$4:$A$153,0)),"Other / Unsorted"))</f>
        <v/>
      </c>
      <c r="D1508" s="51">
        <f>IF($B1508="","",IFERROR(INDEX(Lists!$C$4:$C$153,MATCH($B1508,Lists!$A$4:$A$153,0)),"Spending"))</f>
        <v/>
      </c>
      <c r="E1508" s="50" t="n"/>
      <c r="F1508" s="52" t="n"/>
      <c r="G1508" s="50" t="n"/>
      <c r="H1508" s="50" t="n"/>
      <c r="I1508" s="50" t="n"/>
    </row>
    <row r="1509" ht="15" customHeight="1" s="36">
      <c r="A1509" s="49" t="n"/>
      <c r="B1509" s="50" t="n"/>
      <c r="C1509" s="51">
        <f>IF($B1509="","",IFERROR(INDEX(Lists!$B$4:$B$153,MATCH($B1509,Lists!$A$4:$A$153,0)),"Other / Unsorted"))</f>
        <v/>
      </c>
      <c r="D1509" s="51">
        <f>IF($B1509="","",IFERROR(INDEX(Lists!$C$4:$C$153,MATCH($B1509,Lists!$A$4:$A$153,0)),"Spending"))</f>
        <v/>
      </c>
      <c r="E1509" s="50" t="n"/>
      <c r="F1509" s="52" t="n"/>
      <c r="G1509" s="50" t="n"/>
      <c r="H1509" s="50" t="n"/>
      <c r="I1509" s="50" t="n"/>
    </row>
    <row r="1510" ht="15" customHeight="1" s="36">
      <c r="A1510" s="49" t="n"/>
      <c r="B1510" s="50" t="n"/>
      <c r="C1510" s="51">
        <f>IF($B1510="","",IFERROR(INDEX(Lists!$B$4:$B$153,MATCH($B1510,Lists!$A$4:$A$153,0)),"Other / Unsorted"))</f>
        <v/>
      </c>
      <c r="D1510" s="51">
        <f>IF($B1510="","",IFERROR(INDEX(Lists!$C$4:$C$153,MATCH($B1510,Lists!$A$4:$A$153,0)),"Spending"))</f>
        <v/>
      </c>
      <c r="E1510" s="50" t="n"/>
      <c r="F1510" s="52" t="n"/>
      <c r="G1510" s="50" t="n"/>
      <c r="H1510" s="50" t="n"/>
      <c r="I1510" s="50" t="n"/>
    </row>
    <row r="1511" ht="15" customHeight="1" s="36">
      <c r="A1511" s="49" t="n"/>
      <c r="B1511" s="50" t="n"/>
      <c r="C1511" s="51">
        <f>IF($B1511="","",IFERROR(INDEX(Lists!$B$4:$B$153,MATCH($B1511,Lists!$A$4:$A$153,0)),"Other / Unsorted"))</f>
        <v/>
      </c>
      <c r="D1511" s="51">
        <f>IF($B1511="","",IFERROR(INDEX(Lists!$C$4:$C$153,MATCH($B1511,Lists!$A$4:$A$153,0)),"Spending"))</f>
        <v/>
      </c>
      <c r="E1511" s="50" t="n"/>
      <c r="F1511" s="52" t="n"/>
      <c r="G1511" s="50" t="n"/>
      <c r="H1511" s="50" t="n"/>
      <c r="I1511" s="50" t="n"/>
    </row>
    <row r="1512" ht="15" customHeight="1" s="36">
      <c r="A1512" s="49" t="n"/>
      <c r="B1512" s="50" t="n"/>
      <c r="C1512" s="51">
        <f>IF($B1512="","",IFERROR(INDEX(Lists!$B$4:$B$153,MATCH($B1512,Lists!$A$4:$A$153,0)),"Other / Unsorted"))</f>
        <v/>
      </c>
      <c r="D1512" s="51">
        <f>IF($B1512="","",IFERROR(INDEX(Lists!$C$4:$C$153,MATCH($B1512,Lists!$A$4:$A$153,0)),"Spending"))</f>
        <v/>
      </c>
      <c r="E1512" s="50" t="n"/>
      <c r="F1512" s="52" t="n"/>
      <c r="G1512" s="50" t="n"/>
      <c r="H1512" s="50" t="n"/>
      <c r="I1512" s="50" t="n"/>
    </row>
    <row r="1513" ht="15" customHeight="1" s="36">
      <c r="A1513" s="49" t="n"/>
      <c r="B1513" s="50" t="n"/>
      <c r="C1513" s="51">
        <f>IF($B1513="","",IFERROR(INDEX(Lists!$B$4:$B$153,MATCH($B1513,Lists!$A$4:$A$153,0)),"Other / Unsorted"))</f>
        <v/>
      </c>
      <c r="D1513" s="51">
        <f>IF($B1513="","",IFERROR(INDEX(Lists!$C$4:$C$153,MATCH($B1513,Lists!$A$4:$A$153,0)),"Spending"))</f>
        <v/>
      </c>
      <c r="E1513" s="50" t="n"/>
      <c r="F1513" s="52" t="n"/>
      <c r="G1513" s="50" t="n"/>
      <c r="H1513" s="50" t="n"/>
      <c r="I1513" s="50" t="n"/>
    </row>
    <row r="1514" ht="15" customHeight="1" s="36">
      <c r="A1514" s="49" t="n"/>
      <c r="B1514" s="50" t="n"/>
      <c r="C1514" s="51">
        <f>IF($B1514="","",IFERROR(INDEX(Lists!$B$4:$B$153,MATCH($B1514,Lists!$A$4:$A$153,0)),"Other / Unsorted"))</f>
        <v/>
      </c>
      <c r="D1514" s="51">
        <f>IF($B1514="","",IFERROR(INDEX(Lists!$C$4:$C$153,MATCH($B1514,Lists!$A$4:$A$153,0)),"Spending"))</f>
        <v/>
      </c>
      <c r="E1514" s="50" t="n"/>
      <c r="F1514" s="52" t="n"/>
      <c r="G1514" s="50" t="n"/>
      <c r="H1514" s="50" t="n"/>
      <c r="I1514" s="50" t="n"/>
    </row>
    <row r="1515" ht="15" customHeight="1" s="36">
      <c r="A1515" s="49" t="n"/>
      <c r="B1515" s="50" t="n"/>
      <c r="C1515" s="51">
        <f>IF($B1515="","",IFERROR(INDEX(Lists!$B$4:$B$153,MATCH($B1515,Lists!$A$4:$A$153,0)),"Other / Unsorted"))</f>
        <v/>
      </c>
      <c r="D1515" s="51">
        <f>IF($B1515="","",IFERROR(INDEX(Lists!$C$4:$C$153,MATCH($B1515,Lists!$A$4:$A$153,0)),"Spending"))</f>
        <v/>
      </c>
      <c r="E1515" s="50" t="n"/>
      <c r="F1515" s="52" t="n"/>
      <c r="G1515" s="50" t="n"/>
      <c r="H1515" s="50" t="n"/>
      <c r="I1515" s="50" t="n"/>
    </row>
    <row r="1516" ht="15" customHeight="1" s="36">
      <c r="A1516" s="49" t="n"/>
      <c r="B1516" s="50" t="n"/>
      <c r="C1516" s="51">
        <f>IF($B1516="","",IFERROR(INDEX(Lists!$B$4:$B$153,MATCH($B1516,Lists!$A$4:$A$153,0)),"Other / Unsorted"))</f>
        <v/>
      </c>
      <c r="D1516" s="51">
        <f>IF($B1516="","",IFERROR(INDEX(Lists!$C$4:$C$153,MATCH($B1516,Lists!$A$4:$A$153,0)),"Spending"))</f>
        <v/>
      </c>
      <c r="E1516" s="50" t="n"/>
      <c r="F1516" s="52" t="n"/>
      <c r="G1516" s="50" t="n"/>
      <c r="H1516" s="50" t="n"/>
      <c r="I1516" s="50" t="n"/>
    </row>
    <row r="1517" ht="15" customHeight="1" s="36">
      <c r="A1517" s="49" t="n"/>
      <c r="B1517" s="50" t="n"/>
      <c r="C1517" s="51">
        <f>IF($B1517="","",IFERROR(INDEX(Lists!$B$4:$B$153,MATCH($B1517,Lists!$A$4:$A$153,0)),"Other / Unsorted"))</f>
        <v/>
      </c>
      <c r="D1517" s="51">
        <f>IF($B1517="","",IFERROR(INDEX(Lists!$C$4:$C$153,MATCH($B1517,Lists!$A$4:$A$153,0)),"Spending"))</f>
        <v/>
      </c>
      <c r="E1517" s="50" t="n"/>
      <c r="F1517" s="52" t="n"/>
      <c r="G1517" s="50" t="n"/>
      <c r="H1517" s="50" t="n"/>
      <c r="I1517" s="50" t="n"/>
    </row>
    <row r="1518" ht="15" customHeight="1" s="36">
      <c r="A1518" s="49" t="n"/>
      <c r="B1518" s="50" t="n"/>
      <c r="C1518" s="51">
        <f>IF($B1518="","",IFERROR(INDEX(Lists!$B$4:$B$153,MATCH($B1518,Lists!$A$4:$A$153,0)),"Other / Unsorted"))</f>
        <v/>
      </c>
      <c r="D1518" s="51">
        <f>IF($B1518="","",IFERROR(INDEX(Lists!$C$4:$C$153,MATCH($B1518,Lists!$A$4:$A$153,0)),"Spending"))</f>
        <v/>
      </c>
      <c r="E1518" s="50" t="n"/>
      <c r="F1518" s="52" t="n"/>
      <c r="G1518" s="50" t="n"/>
      <c r="H1518" s="50" t="n"/>
      <c r="I1518" s="50" t="n"/>
    </row>
    <row r="1519" ht="15" customHeight="1" s="36">
      <c r="A1519" s="49" t="n"/>
      <c r="B1519" s="50" t="n"/>
      <c r="C1519" s="51">
        <f>IF($B1519="","",IFERROR(INDEX(Lists!$B$4:$B$153,MATCH($B1519,Lists!$A$4:$A$153,0)),"Other / Unsorted"))</f>
        <v/>
      </c>
      <c r="D1519" s="51">
        <f>IF($B1519="","",IFERROR(INDEX(Lists!$C$4:$C$153,MATCH($B1519,Lists!$A$4:$A$153,0)),"Spending"))</f>
        <v/>
      </c>
      <c r="E1519" s="50" t="n"/>
      <c r="F1519" s="52" t="n"/>
      <c r="G1519" s="50" t="n"/>
      <c r="H1519" s="50" t="n"/>
      <c r="I1519" s="50" t="n"/>
    </row>
    <row r="1520" ht="15" customHeight="1" s="36">
      <c r="A1520" s="49" t="n"/>
      <c r="B1520" s="50" t="n"/>
      <c r="C1520" s="51">
        <f>IF($B1520="","",IFERROR(INDEX(Lists!$B$4:$B$153,MATCH($B1520,Lists!$A$4:$A$153,0)),"Other / Unsorted"))</f>
        <v/>
      </c>
      <c r="D1520" s="51">
        <f>IF($B1520="","",IFERROR(INDEX(Lists!$C$4:$C$153,MATCH($B1520,Lists!$A$4:$A$153,0)),"Spending"))</f>
        <v/>
      </c>
      <c r="E1520" s="50" t="n"/>
      <c r="F1520" s="52" t="n"/>
      <c r="G1520" s="50" t="n"/>
      <c r="H1520" s="50" t="n"/>
      <c r="I1520" s="50" t="n"/>
    </row>
    <row r="1521" ht="15" customHeight="1" s="36">
      <c r="A1521" s="49" t="n"/>
      <c r="B1521" s="50" t="n"/>
      <c r="C1521" s="51">
        <f>IF($B1521="","",IFERROR(INDEX(Lists!$B$4:$B$153,MATCH($B1521,Lists!$A$4:$A$153,0)),"Other / Unsorted"))</f>
        <v/>
      </c>
      <c r="D1521" s="51">
        <f>IF($B1521="","",IFERROR(INDEX(Lists!$C$4:$C$153,MATCH($B1521,Lists!$A$4:$A$153,0)),"Spending"))</f>
        <v/>
      </c>
      <c r="E1521" s="50" t="n"/>
      <c r="F1521" s="52" t="n"/>
      <c r="G1521" s="50" t="n"/>
      <c r="H1521" s="50" t="n"/>
      <c r="I1521" s="50" t="n"/>
    </row>
    <row r="1522" ht="15" customHeight="1" s="36">
      <c r="A1522" s="49" t="n"/>
      <c r="B1522" s="50" t="n"/>
      <c r="C1522" s="51">
        <f>IF($B1522="","",IFERROR(INDEX(Lists!$B$4:$B$153,MATCH($B1522,Lists!$A$4:$A$153,0)),"Other / Unsorted"))</f>
        <v/>
      </c>
      <c r="D1522" s="51">
        <f>IF($B1522="","",IFERROR(INDEX(Lists!$C$4:$C$153,MATCH($B1522,Lists!$A$4:$A$153,0)),"Spending"))</f>
        <v/>
      </c>
      <c r="E1522" s="50" t="n"/>
      <c r="F1522" s="52" t="n"/>
      <c r="G1522" s="50" t="n"/>
      <c r="H1522" s="50" t="n"/>
      <c r="I1522" s="50" t="n"/>
    </row>
    <row r="1523" ht="15" customHeight="1" s="36">
      <c r="A1523" s="49" t="n"/>
      <c r="B1523" s="50" t="n"/>
      <c r="C1523" s="51">
        <f>IF($B1523="","",IFERROR(INDEX(Lists!$B$4:$B$153,MATCH($B1523,Lists!$A$4:$A$153,0)),"Other / Unsorted"))</f>
        <v/>
      </c>
      <c r="D1523" s="51">
        <f>IF($B1523="","",IFERROR(INDEX(Lists!$C$4:$C$153,MATCH($B1523,Lists!$A$4:$A$153,0)),"Spending"))</f>
        <v/>
      </c>
      <c r="E1523" s="50" t="n"/>
      <c r="F1523" s="52" t="n"/>
      <c r="G1523" s="50" t="n"/>
      <c r="H1523" s="50" t="n"/>
      <c r="I1523" s="50" t="n"/>
    </row>
    <row r="1524" ht="15" customHeight="1" s="36">
      <c r="A1524" s="49" t="n"/>
      <c r="B1524" s="50" t="n"/>
      <c r="C1524" s="51">
        <f>IF($B1524="","",IFERROR(INDEX(Lists!$B$4:$B$153,MATCH($B1524,Lists!$A$4:$A$153,0)),"Other / Unsorted"))</f>
        <v/>
      </c>
      <c r="D1524" s="51">
        <f>IF($B1524="","",IFERROR(INDEX(Lists!$C$4:$C$153,MATCH($B1524,Lists!$A$4:$A$153,0)),"Spending"))</f>
        <v/>
      </c>
      <c r="E1524" s="50" t="n"/>
      <c r="F1524" s="52" t="n"/>
      <c r="G1524" s="50" t="n"/>
      <c r="H1524" s="50" t="n"/>
      <c r="I1524" s="50" t="n"/>
    </row>
    <row r="1525" ht="15" customHeight="1" s="36">
      <c r="A1525" s="49" t="n"/>
      <c r="B1525" s="50" t="n"/>
      <c r="C1525" s="51">
        <f>IF($B1525="","",IFERROR(INDEX(Lists!$B$4:$B$153,MATCH($B1525,Lists!$A$4:$A$153,0)),"Other / Unsorted"))</f>
        <v/>
      </c>
      <c r="D1525" s="51">
        <f>IF($B1525="","",IFERROR(INDEX(Lists!$C$4:$C$153,MATCH($B1525,Lists!$A$4:$A$153,0)),"Spending"))</f>
        <v/>
      </c>
      <c r="E1525" s="50" t="n"/>
      <c r="F1525" s="52" t="n"/>
      <c r="G1525" s="50" t="n"/>
      <c r="H1525" s="50" t="n"/>
      <c r="I1525" s="50" t="n"/>
    </row>
    <row r="1526" ht="15" customHeight="1" s="36">
      <c r="A1526" s="49" t="n"/>
      <c r="B1526" s="50" t="n"/>
      <c r="C1526" s="51">
        <f>IF($B1526="","",IFERROR(INDEX(Lists!$B$4:$B$153,MATCH($B1526,Lists!$A$4:$A$153,0)),"Other / Unsorted"))</f>
        <v/>
      </c>
      <c r="D1526" s="51">
        <f>IF($B1526="","",IFERROR(INDEX(Lists!$C$4:$C$153,MATCH($B1526,Lists!$A$4:$A$153,0)),"Spending"))</f>
        <v/>
      </c>
      <c r="E1526" s="50" t="n"/>
      <c r="F1526" s="52" t="n"/>
      <c r="G1526" s="50" t="n"/>
      <c r="H1526" s="50" t="n"/>
      <c r="I1526" s="50" t="n"/>
    </row>
    <row r="1527" ht="15" customHeight="1" s="36">
      <c r="A1527" s="49" t="n"/>
      <c r="B1527" s="50" t="n"/>
      <c r="C1527" s="51">
        <f>IF($B1527="","",IFERROR(INDEX(Lists!$B$4:$B$153,MATCH($B1527,Lists!$A$4:$A$153,0)),"Other / Unsorted"))</f>
        <v/>
      </c>
      <c r="D1527" s="51">
        <f>IF($B1527="","",IFERROR(INDEX(Lists!$C$4:$C$153,MATCH($B1527,Lists!$A$4:$A$153,0)),"Spending"))</f>
        <v/>
      </c>
      <c r="E1527" s="50" t="n"/>
      <c r="F1527" s="52" t="n"/>
      <c r="G1527" s="50" t="n"/>
      <c r="H1527" s="50" t="n"/>
      <c r="I1527" s="50" t="n"/>
    </row>
    <row r="1528" ht="15" customHeight="1" s="36">
      <c r="A1528" s="49" t="n"/>
      <c r="B1528" s="50" t="n"/>
      <c r="C1528" s="51">
        <f>IF($B1528="","",IFERROR(INDEX(Lists!$B$4:$B$153,MATCH($B1528,Lists!$A$4:$A$153,0)),"Other / Unsorted"))</f>
        <v/>
      </c>
      <c r="D1528" s="51">
        <f>IF($B1528="","",IFERROR(INDEX(Lists!$C$4:$C$153,MATCH($B1528,Lists!$A$4:$A$153,0)),"Spending"))</f>
        <v/>
      </c>
      <c r="E1528" s="50" t="n"/>
      <c r="F1528" s="52" t="n"/>
      <c r="G1528" s="50" t="n"/>
      <c r="H1528" s="50" t="n"/>
      <c r="I1528" s="50" t="n"/>
    </row>
    <row r="1529" ht="15" customHeight="1" s="36">
      <c r="A1529" s="49" t="n"/>
      <c r="B1529" s="50" t="n"/>
      <c r="C1529" s="51">
        <f>IF($B1529="","",IFERROR(INDEX(Lists!$B$4:$B$153,MATCH($B1529,Lists!$A$4:$A$153,0)),"Other / Unsorted"))</f>
        <v/>
      </c>
      <c r="D1529" s="51">
        <f>IF($B1529="","",IFERROR(INDEX(Lists!$C$4:$C$153,MATCH($B1529,Lists!$A$4:$A$153,0)),"Spending"))</f>
        <v/>
      </c>
      <c r="E1529" s="50" t="n"/>
      <c r="F1529" s="52" t="n"/>
      <c r="G1529" s="50" t="n"/>
      <c r="H1529" s="50" t="n"/>
      <c r="I1529" s="50" t="n"/>
    </row>
    <row r="1530" ht="15" customHeight="1" s="36">
      <c r="A1530" s="49" t="n"/>
      <c r="B1530" s="50" t="n"/>
      <c r="C1530" s="51">
        <f>IF($B1530="","",IFERROR(INDEX(Lists!$B$4:$B$153,MATCH($B1530,Lists!$A$4:$A$153,0)),"Other / Unsorted"))</f>
        <v/>
      </c>
      <c r="D1530" s="51">
        <f>IF($B1530="","",IFERROR(INDEX(Lists!$C$4:$C$153,MATCH($B1530,Lists!$A$4:$A$153,0)),"Spending"))</f>
        <v/>
      </c>
      <c r="E1530" s="50" t="n"/>
      <c r="F1530" s="52" t="n"/>
      <c r="G1530" s="50" t="n"/>
      <c r="H1530" s="50" t="n"/>
      <c r="I1530" s="50" t="n"/>
    </row>
    <row r="1531" ht="15" customHeight="1" s="36">
      <c r="A1531" s="49" t="n"/>
      <c r="B1531" s="50" t="n"/>
      <c r="C1531" s="51">
        <f>IF($B1531="","",IFERROR(INDEX(Lists!$B$4:$B$153,MATCH($B1531,Lists!$A$4:$A$153,0)),"Other / Unsorted"))</f>
        <v/>
      </c>
      <c r="D1531" s="51">
        <f>IF($B1531="","",IFERROR(INDEX(Lists!$C$4:$C$153,MATCH($B1531,Lists!$A$4:$A$153,0)),"Spending"))</f>
        <v/>
      </c>
      <c r="E1531" s="50" t="n"/>
      <c r="F1531" s="52" t="n"/>
      <c r="G1531" s="50" t="n"/>
      <c r="H1531" s="50" t="n"/>
      <c r="I1531" s="50" t="n"/>
    </row>
    <row r="1532" ht="15" customHeight="1" s="36">
      <c r="A1532" s="49" t="n"/>
      <c r="B1532" s="50" t="n"/>
      <c r="C1532" s="51">
        <f>IF($B1532="","",IFERROR(INDEX(Lists!$B$4:$B$153,MATCH($B1532,Lists!$A$4:$A$153,0)),"Other / Unsorted"))</f>
        <v/>
      </c>
      <c r="D1532" s="51">
        <f>IF($B1532="","",IFERROR(INDEX(Lists!$C$4:$C$153,MATCH($B1532,Lists!$A$4:$A$153,0)),"Spending"))</f>
        <v/>
      </c>
      <c r="E1532" s="50" t="n"/>
      <c r="F1532" s="52" t="n"/>
      <c r="G1532" s="50" t="n"/>
      <c r="H1532" s="50" t="n"/>
      <c r="I1532" s="50" t="n"/>
    </row>
    <row r="1533" ht="15" customHeight="1" s="36">
      <c r="A1533" s="49" t="n"/>
      <c r="B1533" s="50" t="n"/>
      <c r="C1533" s="51">
        <f>IF($B1533="","",IFERROR(INDEX(Lists!$B$4:$B$153,MATCH($B1533,Lists!$A$4:$A$153,0)),"Other / Unsorted"))</f>
        <v/>
      </c>
      <c r="D1533" s="51">
        <f>IF($B1533="","",IFERROR(INDEX(Lists!$C$4:$C$153,MATCH($B1533,Lists!$A$4:$A$153,0)),"Spending"))</f>
        <v/>
      </c>
      <c r="E1533" s="50" t="n"/>
      <c r="F1533" s="52" t="n"/>
      <c r="G1533" s="50" t="n"/>
      <c r="H1533" s="50" t="n"/>
      <c r="I1533" s="50" t="n"/>
    </row>
    <row r="1534" ht="15" customHeight="1" s="36">
      <c r="A1534" s="49" t="n"/>
      <c r="B1534" s="50" t="n"/>
      <c r="C1534" s="51">
        <f>IF($B1534="","",IFERROR(INDEX(Lists!$B$4:$B$153,MATCH($B1534,Lists!$A$4:$A$153,0)),"Other / Unsorted"))</f>
        <v/>
      </c>
      <c r="D1534" s="51">
        <f>IF($B1534="","",IFERROR(INDEX(Lists!$C$4:$C$153,MATCH($B1534,Lists!$A$4:$A$153,0)),"Spending"))</f>
        <v/>
      </c>
      <c r="E1534" s="50" t="n"/>
      <c r="F1534" s="52" t="n"/>
      <c r="G1534" s="50" t="n"/>
      <c r="H1534" s="50" t="n"/>
      <c r="I1534" s="50" t="n"/>
    </row>
    <row r="1535" ht="15" customHeight="1" s="36">
      <c r="A1535" s="49" t="n"/>
      <c r="B1535" s="50" t="n"/>
      <c r="C1535" s="51">
        <f>IF($B1535="","",IFERROR(INDEX(Lists!$B$4:$B$153,MATCH($B1535,Lists!$A$4:$A$153,0)),"Other / Unsorted"))</f>
        <v/>
      </c>
      <c r="D1535" s="51">
        <f>IF($B1535="","",IFERROR(INDEX(Lists!$C$4:$C$153,MATCH($B1535,Lists!$A$4:$A$153,0)),"Spending"))</f>
        <v/>
      </c>
      <c r="E1535" s="50" t="n"/>
      <c r="F1535" s="52" t="n"/>
      <c r="G1535" s="50" t="n"/>
      <c r="H1535" s="50" t="n"/>
      <c r="I1535" s="50" t="n"/>
    </row>
    <row r="1536" ht="15" customHeight="1" s="36">
      <c r="A1536" s="49" t="n"/>
      <c r="B1536" s="50" t="n"/>
      <c r="C1536" s="51">
        <f>IF($B1536="","",IFERROR(INDEX(Lists!$B$4:$B$153,MATCH($B1536,Lists!$A$4:$A$153,0)),"Other / Unsorted"))</f>
        <v/>
      </c>
      <c r="D1536" s="51">
        <f>IF($B1536="","",IFERROR(INDEX(Lists!$C$4:$C$153,MATCH($B1536,Lists!$A$4:$A$153,0)),"Spending"))</f>
        <v/>
      </c>
      <c r="E1536" s="50" t="n"/>
      <c r="F1536" s="52" t="n"/>
      <c r="G1536" s="50" t="n"/>
      <c r="H1536" s="50" t="n"/>
      <c r="I1536" s="50" t="n"/>
    </row>
    <row r="1537" ht="15" customHeight="1" s="36">
      <c r="A1537" s="49" t="n"/>
      <c r="B1537" s="50" t="n"/>
      <c r="C1537" s="51">
        <f>IF($B1537="","",IFERROR(INDEX(Lists!$B$4:$B$153,MATCH($B1537,Lists!$A$4:$A$153,0)),"Other / Unsorted"))</f>
        <v/>
      </c>
      <c r="D1537" s="51">
        <f>IF($B1537="","",IFERROR(INDEX(Lists!$C$4:$C$153,MATCH($B1537,Lists!$A$4:$A$153,0)),"Spending"))</f>
        <v/>
      </c>
      <c r="E1537" s="50" t="n"/>
      <c r="F1537" s="52" t="n"/>
      <c r="G1537" s="50" t="n"/>
      <c r="H1537" s="50" t="n"/>
      <c r="I1537" s="50" t="n"/>
    </row>
    <row r="1538" ht="15" customHeight="1" s="36">
      <c r="A1538" s="49" t="n"/>
      <c r="B1538" s="50" t="n"/>
      <c r="C1538" s="51">
        <f>IF($B1538="","",IFERROR(INDEX(Lists!$B$4:$B$153,MATCH($B1538,Lists!$A$4:$A$153,0)),"Other / Unsorted"))</f>
        <v/>
      </c>
      <c r="D1538" s="51">
        <f>IF($B1538="","",IFERROR(INDEX(Lists!$C$4:$C$153,MATCH($B1538,Lists!$A$4:$A$153,0)),"Spending"))</f>
        <v/>
      </c>
      <c r="E1538" s="50" t="n"/>
      <c r="F1538" s="52" t="n"/>
      <c r="G1538" s="50" t="n"/>
      <c r="H1538" s="50" t="n"/>
      <c r="I1538" s="50" t="n"/>
    </row>
    <row r="1539" ht="15" customHeight="1" s="36">
      <c r="A1539" s="49" t="n"/>
      <c r="B1539" s="50" t="n"/>
      <c r="C1539" s="51">
        <f>IF($B1539="","",IFERROR(INDEX(Lists!$B$4:$B$153,MATCH($B1539,Lists!$A$4:$A$153,0)),"Other / Unsorted"))</f>
        <v/>
      </c>
      <c r="D1539" s="51">
        <f>IF($B1539="","",IFERROR(INDEX(Lists!$C$4:$C$153,MATCH($B1539,Lists!$A$4:$A$153,0)),"Spending"))</f>
        <v/>
      </c>
      <c r="E1539" s="50" t="n"/>
      <c r="F1539" s="52" t="n"/>
      <c r="G1539" s="50" t="n"/>
      <c r="H1539" s="50" t="n"/>
      <c r="I1539" s="50" t="n"/>
    </row>
    <row r="1540" ht="15" customHeight="1" s="36">
      <c r="A1540" s="49" t="n"/>
      <c r="B1540" s="50" t="n"/>
      <c r="C1540" s="51">
        <f>IF($B1540="","",IFERROR(INDEX(Lists!$B$4:$B$153,MATCH($B1540,Lists!$A$4:$A$153,0)),"Other / Unsorted"))</f>
        <v/>
      </c>
      <c r="D1540" s="51">
        <f>IF($B1540="","",IFERROR(INDEX(Lists!$C$4:$C$153,MATCH($B1540,Lists!$A$4:$A$153,0)),"Spending"))</f>
        <v/>
      </c>
      <c r="E1540" s="50" t="n"/>
      <c r="F1540" s="52" t="n"/>
      <c r="G1540" s="50" t="n"/>
      <c r="H1540" s="50" t="n"/>
      <c r="I1540" s="50" t="n"/>
    </row>
    <row r="1541" ht="15" customHeight="1" s="36">
      <c r="A1541" s="49" t="n"/>
      <c r="B1541" s="50" t="n"/>
      <c r="C1541" s="51">
        <f>IF($B1541="","",IFERROR(INDEX(Lists!$B$4:$B$153,MATCH($B1541,Lists!$A$4:$A$153,0)),"Other / Unsorted"))</f>
        <v/>
      </c>
      <c r="D1541" s="51">
        <f>IF($B1541="","",IFERROR(INDEX(Lists!$C$4:$C$153,MATCH($B1541,Lists!$A$4:$A$153,0)),"Spending"))</f>
        <v/>
      </c>
      <c r="E1541" s="50" t="n"/>
      <c r="F1541" s="52" t="n"/>
      <c r="G1541" s="50" t="n"/>
      <c r="H1541" s="50" t="n"/>
      <c r="I1541" s="50" t="n"/>
    </row>
    <row r="1542" ht="15" customHeight="1" s="36">
      <c r="A1542" s="49" t="n"/>
      <c r="B1542" s="50" t="n"/>
      <c r="C1542" s="51">
        <f>IF($B1542="","",IFERROR(INDEX(Lists!$B$4:$B$153,MATCH($B1542,Lists!$A$4:$A$153,0)),"Other / Unsorted"))</f>
        <v/>
      </c>
      <c r="D1542" s="51">
        <f>IF($B1542="","",IFERROR(INDEX(Lists!$C$4:$C$153,MATCH($B1542,Lists!$A$4:$A$153,0)),"Spending"))</f>
        <v/>
      </c>
      <c r="E1542" s="50" t="n"/>
      <c r="F1542" s="52" t="n"/>
      <c r="G1542" s="50" t="n"/>
      <c r="H1542" s="50" t="n"/>
      <c r="I1542" s="50" t="n"/>
    </row>
    <row r="1543" ht="15" customHeight="1" s="36">
      <c r="A1543" s="49" t="n"/>
      <c r="B1543" s="50" t="n"/>
      <c r="C1543" s="51">
        <f>IF($B1543="","",IFERROR(INDEX(Lists!$B$4:$B$153,MATCH($B1543,Lists!$A$4:$A$153,0)),"Other / Unsorted"))</f>
        <v/>
      </c>
      <c r="D1543" s="51">
        <f>IF($B1543="","",IFERROR(INDEX(Lists!$C$4:$C$153,MATCH($B1543,Lists!$A$4:$A$153,0)),"Spending"))</f>
        <v/>
      </c>
      <c r="E1543" s="50" t="n"/>
      <c r="F1543" s="52" t="n"/>
      <c r="G1543" s="50" t="n"/>
      <c r="H1543" s="50" t="n"/>
      <c r="I1543" s="50" t="n"/>
    </row>
    <row r="1544" ht="15" customHeight="1" s="36">
      <c r="A1544" s="49" t="n"/>
      <c r="B1544" s="50" t="n"/>
      <c r="C1544" s="51">
        <f>IF($B1544="","",IFERROR(INDEX(Lists!$B$4:$B$153,MATCH($B1544,Lists!$A$4:$A$153,0)),"Other / Unsorted"))</f>
        <v/>
      </c>
      <c r="D1544" s="51">
        <f>IF($B1544="","",IFERROR(INDEX(Lists!$C$4:$C$153,MATCH($B1544,Lists!$A$4:$A$153,0)),"Spending"))</f>
        <v/>
      </c>
      <c r="E1544" s="50" t="n"/>
      <c r="F1544" s="52" t="n"/>
      <c r="G1544" s="50" t="n"/>
      <c r="H1544" s="50" t="n"/>
      <c r="I1544" s="50" t="n"/>
    </row>
    <row r="1545" ht="15" customHeight="1" s="36">
      <c r="A1545" s="49" t="n"/>
      <c r="B1545" s="50" t="n"/>
      <c r="C1545" s="51">
        <f>IF($B1545="","",IFERROR(INDEX(Lists!$B$4:$B$153,MATCH($B1545,Lists!$A$4:$A$153,0)),"Other / Unsorted"))</f>
        <v/>
      </c>
      <c r="D1545" s="51">
        <f>IF($B1545="","",IFERROR(INDEX(Lists!$C$4:$C$153,MATCH($B1545,Lists!$A$4:$A$153,0)),"Spending"))</f>
        <v/>
      </c>
      <c r="E1545" s="50" t="n"/>
      <c r="F1545" s="52" t="n"/>
      <c r="G1545" s="50" t="n"/>
      <c r="H1545" s="50" t="n"/>
      <c r="I1545" s="50" t="n"/>
    </row>
    <row r="1546" ht="15" customHeight="1" s="36">
      <c r="A1546" s="49" t="n"/>
      <c r="B1546" s="50" t="n"/>
      <c r="C1546" s="51">
        <f>IF($B1546="","",IFERROR(INDEX(Lists!$B$4:$B$153,MATCH($B1546,Lists!$A$4:$A$153,0)),"Other / Unsorted"))</f>
        <v/>
      </c>
      <c r="D1546" s="51">
        <f>IF($B1546="","",IFERROR(INDEX(Lists!$C$4:$C$153,MATCH($B1546,Lists!$A$4:$A$153,0)),"Spending"))</f>
        <v/>
      </c>
      <c r="E1546" s="50" t="n"/>
      <c r="F1546" s="52" t="n"/>
      <c r="G1546" s="50" t="n"/>
      <c r="H1546" s="50" t="n"/>
      <c r="I1546" s="50" t="n"/>
    </row>
    <row r="1547" ht="15" customHeight="1" s="36">
      <c r="A1547" s="49" t="n"/>
      <c r="B1547" s="50" t="n"/>
      <c r="C1547" s="51">
        <f>IF($B1547="","",IFERROR(INDEX(Lists!$B$4:$B$153,MATCH($B1547,Lists!$A$4:$A$153,0)),"Other / Unsorted"))</f>
        <v/>
      </c>
      <c r="D1547" s="51">
        <f>IF($B1547="","",IFERROR(INDEX(Lists!$C$4:$C$153,MATCH($B1547,Lists!$A$4:$A$153,0)),"Spending"))</f>
        <v/>
      </c>
      <c r="E1547" s="50" t="n"/>
      <c r="F1547" s="52" t="n"/>
      <c r="G1547" s="50" t="n"/>
      <c r="H1547" s="50" t="n"/>
      <c r="I1547" s="50" t="n"/>
    </row>
    <row r="1548" ht="15" customHeight="1" s="36">
      <c r="A1548" s="49" t="n"/>
      <c r="B1548" s="50" t="n"/>
      <c r="C1548" s="51">
        <f>IF($B1548="","",IFERROR(INDEX(Lists!$B$4:$B$153,MATCH($B1548,Lists!$A$4:$A$153,0)),"Other / Unsorted"))</f>
        <v/>
      </c>
      <c r="D1548" s="51">
        <f>IF($B1548="","",IFERROR(INDEX(Lists!$C$4:$C$153,MATCH($B1548,Lists!$A$4:$A$153,0)),"Spending"))</f>
        <v/>
      </c>
      <c r="E1548" s="50" t="n"/>
      <c r="F1548" s="52" t="n"/>
      <c r="G1548" s="50" t="n"/>
      <c r="H1548" s="50" t="n"/>
      <c r="I1548" s="50" t="n"/>
    </row>
    <row r="1549" ht="15" customHeight="1" s="36">
      <c r="A1549" s="49" t="n"/>
      <c r="B1549" s="50" t="n"/>
      <c r="C1549" s="51">
        <f>IF($B1549="","",IFERROR(INDEX(Lists!$B$4:$B$153,MATCH($B1549,Lists!$A$4:$A$153,0)),"Other / Unsorted"))</f>
        <v/>
      </c>
      <c r="D1549" s="51">
        <f>IF($B1549="","",IFERROR(INDEX(Lists!$C$4:$C$153,MATCH($B1549,Lists!$A$4:$A$153,0)),"Spending"))</f>
        <v/>
      </c>
      <c r="E1549" s="50" t="n"/>
      <c r="F1549" s="52" t="n"/>
      <c r="G1549" s="50" t="n"/>
      <c r="H1549" s="50" t="n"/>
      <c r="I1549" s="50" t="n"/>
    </row>
    <row r="1550" ht="15" customHeight="1" s="36">
      <c r="A1550" s="49" t="n"/>
      <c r="B1550" s="50" t="n"/>
      <c r="C1550" s="51">
        <f>IF($B1550="","",IFERROR(INDEX(Lists!$B$4:$B$153,MATCH($B1550,Lists!$A$4:$A$153,0)),"Other / Unsorted"))</f>
        <v/>
      </c>
      <c r="D1550" s="51">
        <f>IF($B1550="","",IFERROR(INDEX(Lists!$C$4:$C$153,MATCH($B1550,Lists!$A$4:$A$153,0)),"Spending"))</f>
        <v/>
      </c>
      <c r="E1550" s="50" t="n"/>
      <c r="F1550" s="52" t="n"/>
      <c r="G1550" s="50" t="n"/>
      <c r="H1550" s="50" t="n"/>
      <c r="I1550" s="50" t="n"/>
    </row>
    <row r="1551" ht="15" customHeight="1" s="36">
      <c r="A1551" s="49" t="n"/>
      <c r="B1551" s="50" t="n"/>
      <c r="C1551" s="51">
        <f>IF($B1551="","",IFERROR(INDEX(Lists!$B$4:$B$153,MATCH($B1551,Lists!$A$4:$A$153,0)),"Other / Unsorted"))</f>
        <v/>
      </c>
      <c r="D1551" s="51">
        <f>IF($B1551="","",IFERROR(INDEX(Lists!$C$4:$C$153,MATCH($B1551,Lists!$A$4:$A$153,0)),"Spending"))</f>
        <v/>
      </c>
      <c r="E1551" s="50" t="n"/>
      <c r="F1551" s="52" t="n"/>
      <c r="G1551" s="50" t="n"/>
      <c r="H1551" s="50" t="n"/>
      <c r="I1551" s="50" t="n"/>
    </row>
    <row r="1552" ht="15" customHeight="1" s="36">
      <c r="A1552" s="49" t="n"/>
      <c r="B1552" s="50" t="n"/>
      <c r="C1552" s="51">
        <f>IF($B1552="","",IFERROR(INDEX(Lists!$B$4:$B$153,MATCH($B1552,Lists!$A$4:$A$153,0)),"Other / Unsorted"))</f>
        <v/>
      </c>
      <c r="D1552" s="51">
        <f>IF($B1552="","",IFERROR(INDEX(Lists!$C$4:$C$153,MATCH($B1552,Lists!$A$4:$A$153,0)),"Spending"))</f>
        <v/>
      </c>
      <c r="E1552" s="50" t="n"/>
      <c r="F1552" s="52" t="n"/>
      <c r="G1552" s="50" t="n"/>
      <c r="H1552" s="50" t="n"/>
      <c r="I1552" s="50" t="n"/>
    </row>
    <row r="1553" ht="15" customHeight="1" s="36">
      <c r="A1553" s="49" t="n"/>
      <c r="B1553" s="50" t="n"/>
      <c r="C1553" s="51">
        <f>IF($B1553="","",IFERROR(INDEX(Lists!$B$4:$B$153,MATCH($B1553,Lists!$A$4:$A$153,0)),"Other / Unsorted"))</f>
        <v/>
      </c>
      <c r="D1553" s="51">
        <f>IF($B1553="","",IFERROR(INDEX(Lists!$C$4:$C$153,MATCH($B1553,Lists!$A$4:$A$153,0)),"Spending"))</f>
        <v/>
      </c>
      <c r="E1553" s="50" t="n"/>
      <c r="F1553" s="52" t="n"/>
      <c r="G1553" s="50" t="n"/>
      <c r="H1553" s="50" t="n"/>
      <c r="I1553" s="50" t="n"/>
    </row>
    <row r="1554" ht="15" customHeight="1" s="36">
      <c r="A1554" s="49" t="n"/>
      <c r="B1554" s="50" t="n"/>
      <c r="C1554" s="51">
        <f>IF($B1554="","",IFERROR(INDEX(Lists!$B$4:$B$153,MATCH($B1554,Lists!$A$4:$A$153,0)),"Other / Unsorted"))</f>
        <v/>
      </c>
      <c r="D1554" s="51">
        <f>IF($B1554="","",IFERROR(INDEX(Lists!$C$4:$C$153,MATCH($B1554,Lists!$A$4:$A$153,0)),"Spending"))</f>
        <v/>
      </c>
      <c r="E1554" s="50" t="n"/>
      <c r="F1554" s="52" t="n"/>
      <c r="G1554" s="50" t="n"/>
      <c r="H1554" s="50" t="n"/>
      <c r="I1554" s="50" t="n"/>
    </row>
    <row r="1555" ht="15" customHeight="1" s="36">
      <c r="A1555" s="49" t="n"/>
      <c r="B1555" s="50" t="n"/>
      <c r="C1555" s="51">
        <f>IF($B1555="","",IFERROR(INDEX(Lists!$B$4:$B$153,MATCH($B1555,Lists!$A$4:$A$153,0)),"Other / Unsorted"))</f>
        <v/>
      </c>
      <c r="D1555" s="51">
        <f>IF($B1555="","",IFERROR(INDEX(Lists!$C$4:$C$153,MATCH($B1555,Lists!$A$4:$A$153,0)),"Spending"))</f>
        <v/>
      </c>
      <c r="E1555" s="50" t="n"/>
      <c r="F1555" s="52" t="n"/>
      <c r="G1555" s="50" t="n"/>
      <c r="H1555" s="50" t="n"/>
      <c r="I1555" s="50" t="n"/>
    </row>
    <row r="1556" ht="15" customHeight="1" s="36">
      <c r="A1556" s="49" t="n"/>
      <c r="B1556" s="50" t="n"/>
      <c r="C1556" s="51">
        <f>IF($B1556="","",IFERROR(INDEX(Lists!$B$4:$B$153,MATCH($B1556,Lists!$A$4:$A$153,0)),"Other / Unsorted"))</f>
        <v/>
      </c>
      <c r="D1556" s="51">
        <f>IF($B1556="","",IFERROR(INDEX(Lists!$C$4:$C$153,MATCH($B1556,Lists!$A$4:$A$153,0)),"Spending"))</f>
        <v/>
      </c>
      <c r="E1556" s="50" t="n"/>
      <c r="F1556" s="52" t="n"/>
      <c r="G1556" s="50" t="n"/>
      <c r="H1556" s="50" t="n"/>
      <c r="I1556" s="50" t="n"/>
    </row>
    <row r="1557" ht="15" customHeight="1" s="36">
      <c r="A1557" s="49" t="n"/>
      <c r="B1557" s="50" t="n"/>
      <c r="C1557" s="51">
        <f>IF($B1557="","",IFERROR(INDEX(Lists!$B$4:$B$153,MATCH($B1557,Lists!$A$4:$A$153,0)),"Other / Unsorted"))</f>
        <v/>
      </c>
      <c r="D1557" s="51">
        <f>IF($B1557="","",IFERROR(INDEX(Lists!$C$4:$C$153,MATCH($B1557,Lists!$A$4:$A$153,0)),"Spending"))</f>
        <v/>
      </c>
      <c r="E1557" s="50" t="n"/>
      <c r="F1557" s="52" t="n"/>
      <c r="G1557" s="50" t="n"/>
      <c r="H1557" s="50" t="n"/>
      <c r="I1557" s="50" t="n"/>
    </row>
    <row r="1558" ht="15" customHeight="1" s="36">
      <c r="A1558" s="49" t="n"/>
      <c r="B1558" s="50" t="n"/>
      <c r="C1558" s="51">
        <f>IF($B1558="","",IFERROR(INDEX(Lists!$B$4:$B$153,MATCH($B1558,Lists!$A$4:$A$153,0)),"Other / Unsorted"))</f>
        <v/>
      </c>
      <c r="D1558" s="51">
        <f>IF($B1558="","",IFERROR(INDEX(Lists!$C$4:$C$153,MATCH($B1558,Lists!$A$4:$A$153,0)),"Spending"))</f>
        <v/>
      </c>
      <c r="E1558" s="50" t="n"/>
      <c r="F1558" s="52" t="n"/>
      <c r="G1558" s="50" t="n"/>
      <c r="H1558" s="50" t="n"/>
      <c r="I1558" s="50" t="n"/>
    </row>
    <row r="1559" ht="15" customHeight="1" s="36">
      <c r="A1559" s="49" t="n"/>
      <c r="B1559" s="50" t="n"/>
      <c r="C1559" s="51">
        <f>IF($B1559="","",IFERROR(INDEX(Lists!$B$4:$B$153,MATCH($B1559,Lists!$A$4:$A$153,0)),"Other / Unsorted"))</f>
        <v/>
      </c>
      <c r="D1559" s="51">
        <f>IF($B1559="","",IFERROR(INDEX(Lists!$C$4:$C$153,MATCH($B1559,Lists!$A$4:$A$153,0)),"Spending"))</f>
        <v/>
      </c>
      <c r="E1559" s="50" t="n"/>
      <c r="F1559" s="52" t="n"/>
      <c r="G1559" s="50" t="n"/>
      <c r="H1559" s="50" t="n"/>
      <c r="I1559" s="50" t="n"/>
    </row>
    <row r="1560" ht="15" customHeight="1" s="36">
      <c r="A1560" s="49" t="n"/>
      <c r="B1560" s="50" t="n"/>
      <c r="C1560" s="51">
        <f>IF($B1560="","",IFERROR(INDEX(Lists!$B$4:$B$153,MATCH($B1560,Lists!$A$4:$A$153,0)),"Other / Unsorted"))</f>
        <v/>
      </c>
      <c r="D1560" s="51">
        <f>IF($B1560="","",IFERROR(INDEX(Lists!$C$4:$C$153,MATCH($B1560,Lists!$A$4:$A$153,0)),"Spending"))</f>
        <v/>
      </c>
      <c r="E1560" s="50" t="n"/>
      <c r="F1560" s="52" t="n"/>
      <c r="G1560" s="50" t="n"/>
      <c r="H1560" s="50" t="n"/>
      <c r="I1560" s="50" t="n"/>
    </row>
    <row r="1561" ht="15" customHeight="1" s="36">
      <c r="A1561" s="49" t="n"/>
      <c r="B1561" s="50" t="n"/>
      <c r="C1561" s="51">
        <f>IF($B1561="","",IFERROR(INDEX(Lists!$B$4:$B$153,MATCH($B1561,Lists!$A$4:$A$153,0)),"Other / Unsorted"))</f>
        <v/>
      </c>
      <c r="D1561" s="51">
        <f>IF($B1561="","",IFERROR(INDEX(Lists!$C$4:$C$153,MATCH($B1561,Lists!$A$4:$A$153,0)),"Spending"))</f>
        <v/>
      </c>
      <c r="E1561" s="50" t="n"/>
      <c r="F1561" s="52" t="n"/>
      <c r="G1561" s="50" t="n"/>
      <c r="H1561" s="50" t="n"/>
      <c r="I1561" s="50" t="n"/>
    </row>
    <row r="1562" ht="15" customHeight="1" s="36">
      <c r="A1562" s="49" t="n"/>
      <c r="B1562" s="50" t="n"/>
      <c r="C1562" s="51">
        <f>IF($B1562="","",IFERROR(INDEX(Lists!$B$4:$B$153,MATCH($B1562,Lists!$A$4:$A$153,0)),"Other / Unsorted"))</f>
        <v/>
      </c>
      <c r="D1562" s="51">
        <f>IF($B1562="","",IFERROR(INDEX(Lists!$C$4:$C$153,MATCH($B1562,Lists!$A$4:$A$153,0)),"Spending"))</f>
        <v/>
      </c>
      <c r="E1562" s="50" t="n"/>
      <c r="F1562" s="52" t="n"/>
      <c r="G1562" s="50" t="n"/>
      <c r="H1562" s="50" t="n"/>
      <c r="I1562" s="50" t="n"/>
    </row>
    <row r="1563" ht="15" customHeight="1" s="36">
      <c r="A1563" s="49" t="n"/>
      <c r="B1563" s="50" t="n"/>
      <c r="C1563" s="51">
        <f>IF($B1563="","",IFERROR(INDEX(Lists!$B$4:$B$153,MATCH($B1563,Lists!$A$4:$A$153,0)),"Other / Unsorted"))</f>
        <v/>
      </c>
      <c r="D1563" s="51">
        <f>IF($B1563="","",IFERROR(INDEX(Lists!$C$4:$C$153,MATCH($B1563,Lists!$A$4:$A$153,0)),"Spending"))</f>
        <v/>
      </c>
      <c r="E1563" s="50" t="n"/>
      <c r="F1563" s="52" t="n"/>
      <c r="G1563" s="50" t="n"/>
      <c r="H1563" s="50" t="n"/>
      <c r="I1563" s="50" t="n"/>
    </row>
    <row r="1564" ht="15" customHeight="1" s="36">
      <c r="A1564" s="49" t="n"/>
      <c r="B1564" s="50" t="n"/>
      <c r="C1564" s="51">
        <f>IF($B1564="","",IFERROR(INDEX(Lists!$B$4:$B$153,MATCH($B1564,Lists!$A$4:$A$153,0)),"Other / Unsorted"))</f>
        <v/>
      </c>
      <c r="D1564" s="51">
        <f>IF($B1564="","",IFERROR(INDEX(Lists!$C$4:$C$153,MATCH($B1564,Lists!$A$4:$A$153,0)),"Spending"))</f>
        <v/>
      </c>
      <c r="E1564" s="50" t="n"/>
      <c r="F1564" s="52" t="n"/>
      <c r="G1564" s="50" t="n"/>
      <c r="H1564" s="50" t="n"/>
      <c r="I1564" s="50" t="n"/>
    </row>
    <row r="1565" ht="15" customHeight="1" s="36">
      <c r="A1565" s="49" t="n"/>
      <c r="B1565" s="50" t="n"/>
      <c r="C1565" s="51">
        <f>IF($B1565="","",IFERROR(INDEX(Lists!$B$4:$B$153,MATCH($B1565,Lists!$A$4:$A$153,0)),"Other / Unsorted"))</f>
        <v/>
      </c>
      <c r="D1565" s="51">
        <f>IF($B1565="","",IFERROR(INDEX(Lists!$C$4:$C$153,MATCH($B1565,Lists!$A$4:$A$153,0)),"Spending"))</f>
        <v/>
      </c>
      <c r="E1565" s="50" t="n"/>
      <c r="F1565" s="52" t="n"/>
      <c r="G1565" s="50" t="n"/>
      <c r="H1565" s="50" t="n"/>
      <c r="I1565" s="50" t="n"/>
    </row>
    <row r="1566" ht="15" customHeight="1" s="36">
      <c r="A1566" s="49" t="n"/>
      <c r="B1566" s="50" t="n"/>
      <c r="C1566" s="51">
        <f>IF($B1566="","",IFERROR(INDEX(Lists!$B$4:$B$153,MATCH($B1566,Lists!$A$4:$A$153,0)),"Other / Unsorted"))</f>
        <v/>
      </c>
      <c r="D1566" s="51">
        <f>IF($B1566="","",IFERROR(INDEX(Lists!$C$4:$C$153,MATCH($B1566,Lists!$A$4:$A$153,0)),"Spending"))</f>
        <v/>
      </c>
      <c r="E1566" s="50" t="n"/>
      <c r="F1566" s="52" t="n"/>
      <c r="G1566" s="50" t="n"/>
      <c r="H1566" s="50" t="n"/>
      <c r="I1566" s="50" t="n"/>
    </row>
    <row r="1567" ht="15" customHeight="1" s="36">
      <c r="A1567" s="49" t="n"/>
      <c r="B1567" s="50" t="n"/>
      <c r="C1567" s="51">
        <f>IF($B1567="","",IFERROR(INDEX(Lists!$B$4:$B$153,MATCH($B1567,Lists!$A$4:$A$153,0)),"Other / Unsorted"))</f>
        <v/>
      </c>
      <c r="D1567" s="51">
        <f>IF($B1567="","",IFERROR(INDEX(Lists!$C$4:$C$153,MATCH($B1567,Lists!$A$4:$A$153,0)),"Spending"))</f>
        <v/>
      </c>
      <c r="E1567" s="50" t="n"/>
      <c r="F1567" s="52" t="n"/>
      <c r="G1567" s="50" t="n"/>
      <c r="H1567" s="50" t="n"/>
      <c r="I1567" s="50" t="n"/>
    </row>
    <row r="1568" ht="15" customHeight="1" s="36">
      <c r="A1568" s="49" t="n"/>
      <c r="B1568" s="50" t="n"/>
      <c r="C1568" s="51">
        <f>IF($B1568="","",IFERROR(INDEX(Lists!$B$4:$B$153,MATCH($B1568,Lists!$A$4:$A$153,0)),"Other / Unsorted"))</f>
        <v/>
      </c>
      <c r="D1568" s="51">
        <f>IF($B1568="","",IFERROR(INDEX(Lists!$C$4:$C$153,MATCH($B1568,Lists!$A$4:$A$153,0)),"Spending"))</f>
        <v/>
      </c>
      <c r="E1568" s="50" t="n"/>
      <c r="F1568" s="52" t="n"/>
      <c r="G1568" s="50" t="n"/>
      <c r="H1568" s="50" t="n"/>
      <c r="I1568" s="50" t="n"/>
    </row>
    <row r="1569" ht="15" customHeight="1" s="36">
      <c r="A1569" s="49" t="n"/>
      <c r="B1569" s="50" t="n"/>
      <c r="C1569" s="51">
        <f>IF($B1569="","",IFERROR(INDEX(Lists!$B$4:$B$153,MATCH($B1569,Lists!$A$4:$A$153,0)),"Other / Unsorted"))</f>
        <v/>
      </c>
      <c r="D1569" s="51">
        <f>IF($B1569="","",IFERROR(INDEX(Lists!$C$4:$C$153,MATCH($B1569,Lists!$A$4:$A$153,0)),"Spending"))</f>
        <v/>
      </c>
      <c r="E1569" s="50" t="n"/>
      <c r="F1569" s="52" t="n"/>
      <c r="G1569" s="50" t="n"/>
      <c r="H1569" s="50" t="n"/>
      <c r="I1569" s="50" t="n"/>
    </row>
    <row r="1570" ht="15" customHeight="1" s="36">
      <c r="A1570" s="49" t="n"/>
      <c r="B1570" s="50" t="n"/>
      <c r="C1570" s="51">
        <f>IF($B1570="","",IFERROR(INDEX(Lists!$B$4:$B$153,MATCH($B1570,Lists!$A$4:$A$153,0)),"Other / Unsorted"))</f>
        <v/>
      </c>
      <c r="D1570" s="51">
        <f>IF($B1570="","",IFERROR(INDEX(Lists!$C$4:$C$153,MATCH($B1570,Lists!$A$4:$A$153,0)),"Spending"))</f>
        <v/>
      </c>
      <c r="E1570" s="50" t="n"/>
      <c r="F1570" s="52" t="n"/>
      <c r="G1570" s="50" t="n"/>
      <c r="H1570" s="50" t="n"/>
      <c r="I1570" s="50" t="n"/>
    </row>
    <row r="1571" ht="15" customHeight="1" s="36">
      <c r="A1571" s="49" t="n"/>
      <c r="B1571" s="50" t="n"/>
      <c r="C1571" s="51">
        <f>IF($B1571="","",IFERROR(INDEX(Lists!$B$4:$B$153,MATCH($B1571,Lists!$A$4:$A$153,0)),"Other / Unsorted"))</f>
        <v/>
      </c>
      <c r="D1571" s="51">
        <f>IF($B1571="","",IFERROR(INDEX(Lists!$C$4:$C$153,MATCH($B1571,Lists!$A$4:$A$153,0)),"Spending"))</f>
        <v/>
      </c>
      <c r="E1571" s="50" t="n"/>
      <c r="F1571" s="52" t="n"/>
      <c r="G1571" s="50" t="n"/>
      <c r="H1571" s="50" t="n"/>
      <c r="I1571" s="50" t="n"/>
    </row>
    <row r="1572" ht="15" customHeight="1" s="36">
      <c r="A1572" s="49" t="n"/>
      <c r="B1572" s="50" t="n"/>
      <c r="C1572" s="51">
        <f>IF($B1572="","",IFERROR(INDEX(Lists!$B$4:$B$153,MATCH($B1572,Lists!$A$4:$A$153,0)),"Other / Unsorted"))</f>
        <v/>
      </c>
      <c r="D1572" s="51">
        <f>IF($B1572="","",IFERROR(INDEX(Lists!$C$4:$C$153,MATCH($B1572,Lists!$A$4:$A$153,0)),"Spending"))</f>
        <v/>
      </c>
      <c r="E1572" s="50" t="n"/>
      <c r="F1572" s="52" t="n"/>
      <c r="G1572" s="50" t="n"/>
      <c r="H1572" s="50" t="n"/>
      <c r="I1572" s="50" t="n"/>
    </row>
    <row r="1573" ht="15" customHeight="1" s="36">
      <c r="A1573" s="49" t="n"/>
      <c r="B1573" s="50" t="n"/>
      <c r="C1573" s="51">
        <f>IF($B1573="","",IFERROR(INDEX(Lists!$B$4:$B$153,MATCH($B1573,Lists!$A$4:$A$153,0)),"Other / Unsorted"))</f>
        <v/>
      </c>
      <c r="D1573" s="51">
        <f>IF($B1573="","",IFERROR(INDEX(Lists!$C$4:$C$153,MATCH($B1573,Lists!$A$4:$A$153,0)),"Spending"))</f>
        <v/>
      </c>
      <c r="E1573" s="50" t="n"/>
      <c r="F1573" s="52" t="n"/>
      <c r="G1573" s="50" t="n"/>
      <c r="H1573" s="50" t="n"/>
      <c r="I1573" s="50" t="n"/>
    </row>
    <row r="1574" ht="15" customHeight="1" s="36">
      <c r="A1574" s="49" t="n"/>
      <c r="B1574" s="50" t="n"/>
      <c r="C1574" s="51">
        <f>IF($B1574="","",IFERROR(INDEX(Lists!$B$4:$B$153,MATCH($B1574,Lists!$A$4:$A$153,0)),"Other / Unsorted"))</f>
        <v/>
      </c>
      <c r="D1574" s="51">
        <f>IF($B1574="","",IFERROR(INDEX(Lists!$C$4:$C$153,MATCH($B1574,Lists!$A$4:$A$153,0)),"Spending"))</f>
        <v/>
      </c>
      <c r="E1574" s="50" t="n"/>
      <c r="F1574" s="52" t="n"/>
      <c r="G1574" s="50" t="n"/>
      <c r="H1574" s="50" t="n"/>
      <c r="I1574" s="50" t="n"/>
    </row>
    <row r="1575" ht="15" customHeight="1" s="36">
      <c r="A1575" s="49" t="n"/>
      <c r="B1575" s="50" t="n"/>
      <c r="C1575" s="51">
        <f>IF($B1575="","",IFERROR(INDEX(Lists!$B$4:$B$153,MATCH($B1575,Lists!$A$4:$A$153,0)),"Other / Unsorted"))</f>
        <v/>
      </c>
      <c r="D1575" s="51">
        <f>IF($B1575="","",IFERROR(INDEX(Lists!$C$4:$C$153,MATCH($B1575,Lists!$A$4:$A$153,0)),"Spending"))</f>
        <v/>
      </c>
      <c r="E1575" s="50" t="n"/>
      <c r="F1575" s="52" t="n"/>
      <c r="G1575" s="50" t="n"/>
      <c r="H1575" s="50" t="n"/>
      <c r="I1575" s="50" t="n"/>
    </row>
    <row r="1576" ht="15" customHeight="1" s="36">
      <c r="A1576" s="49" t="n"/>
      <c r="B1576" s="50" t="n"/>
      <c r="C1576" s="51">
        <f>IF($B1576="","",IFERROR(INDEX(Lists!$B$4:$B$153,MATCH($B1576,Lists!$A$4:$A$153,0)),"Other / Unsorted"))</f>
        <v/>
      </c>
      <c r="D1576" s="51">
        <f>IF($B1576="","",IFERROR(INDEX(Lists!$C$4:$C$153,MATCH($B1576,Lists!$A$4:$A$153,0)),"Spending"))</f>
        <v/>
      </c>
      <c r="E1576" s="50" t="n"/>
      <c r="F1576" s="52" t="n"/>
      <c r="G1576" s="50" t="n"/>
      <c r="H1576" s="50" t="n"/>
      <c r="I1576" s="50" t="n"/>
    </row>
    <row r="1577" ht="15" customHeight="1" s="36">
      <c r="A1577" s="49" t="n"/>
      <c r="B1577" s="50" t="n"/>
      <c r="C1577" s="51">
        <f>IF($B1577="","",IFERROR(INDEX(Lists!$B$4:$B$153,MATCH($B1577,Lists!$A$4:$A$153,0)),"Other / Unsorted"))</f>
        <v/>
      </c>
      <c r="D1577" s="51">
        <f>IF($B1577="","",IFERROR(INDEX(Lists!$C$4:$C$153,MATCH($B1577,Lists!$A$4:$A$153,0)),"Spending"))</f>
        <v/>
      </c>
      <c r="E1577" s="50" t="n"/>
      <c r="F1577" s="52" t="n"/>
      <c r="G1577" s="50" t="n"/>
      <c r="H1577" s="50" t="n"/>
      <c r="I1577" s="50" t="n"/>
    </row>
    <row r="1578" ht="15" customHeight="1" s="36">
      <c r="A1578" s="49" t="n"/>
      <c r="B1578" s="50" t="n"/>
      <c r="C1578" s="51">
        <f>IF($B1578="","",IFERROR(INDEX(Lists!$B$4:$B$153,MATCH($B1578,Lists!$A$4:$A$153,0)),"Other / Unsorted"))</f>
        <v/>
      </c>
      <c r="D1578" s="51">
        <f>IF($B1578="","",IFERROR(INDEX(Lists!$C$4:$C$153,MATCH($B1578,Lists!$A$4:$A$153,0)),"Spending"))</f>
        <v/>
      </c>
      <c r="E1578" s="50" t="n"/>
      <c r="F1578" s="52" t="n"/>
      <c r="G1578" s="50" t="n"/>
      <c r="H1578" s="50" t="n"/>
      <c r="I1578" s="50" t="n"/>
    </row>
    <row r="1579" ht="15" customHeight="1" s="36">
      <c r="A1579" s="49" t="n"/>
      <c r="B1579" s="50" t="n"/>
      <c r="C1579" s="51">
        <f>IF($B1579="","",IFERROR(INDEX(Lists!$B$4:$B$153,MATCH($B1579,Lists!$A$4:$A$153,0)),"Other / Unsorted"))</f>
        <v/>
      </c>
      <c r="D1579" s="51">
        <f>IF($B1579="","",IFERROR(INDEX(Lists!$C$4:$C$153,MATCH($B1579,Lists!$A$4:$A$153,0)),"Spending"))</f>
        <v/>
      </c>
      <c r="E1579" s="50" t="n"/>
      <c r="F1579" s="52" t="n"/>
      <c r="G1579" s="50" t="n"/>
      <c r="H1579" s="50" t="n"/>
      <c r="I1579" s="50" t="n"/>
    </row>
    <row r="1580" ht="15" customHeight="1" s="36">
      <c r="A1580" s="49" t="n"/>
      <c r="B1580" s="50" t="n"/>
      <c r="C1580" s="51">
        <f>IF($B1580="","",IFERROR(INDEX(Lists!$B$4:$B$153,MATCH($B1580,Lists!$A$4:$A$153,0)),"Other / Unsorted"))</f>
        <v/>
      </c>
      <c r="D1580" s="51">
        <f>IF($B1580="","",IFERROR(INDEX(Lists!$C$4:$C$153,MATCH($B1580,Lists!$A$4:$A$153,0)),"Spending"))</f>
        <v/>
      </c>
      <c r="E1580" s="50" t="n"/>
      <c r="F1580" s="52" t="n"/>
      <c r="G1580" s="50" t="n"/>
      <c r="H1580" s="50" t="n"/>
      <c r="I1580" s="50" t="n"/>
    </row>
    <row r="1581" ht="15" customHeight="1" s="36">
      <c r="A1581" s="49" t="n"/>
      <c r="B1581" s="50" t="n"/>
      <c r="C1581" s="51">
        <f>IF($B1581="","",IFERROR(INDEX(Lists!$B$4:$B$153,MATCH($B1581,Lists!$A$4:$A$153,0)),"Other / Unsorted"))</f>
        <v/>
      </c>
      <c r="D1581" s="51">
        <f>IF($B1581="","",IFERROR(INDEX(Lists!$C$4:$C$153,MATCH($B1581,Lists!$A$4:$A$153,0)),"Spending"))</f>
        <v/>
      </c>
      <c r="E1581" s="50" t="n"/>
      <c r="F1581" s="52" t="n"/>
      <c r="G1581" s="50" t="n"/>
      <c r="H1581" s="50" t="n"/>
      <c r="I1581" s="50" t="n"/>
    </row>
    <row r="1582" ht="15" customHeight="1" s="36">
      <c r="A1582" s="49" t="n"/>
      <c r="B1582" s="50" t="n"/>
      <c r="C1582" s="51">
        <f>IF($B1582="","",IFERROR(INDEX(Lists!$B$4:$B$153,MATCH($B1582,Lists!$A$4:$A$153,0)),"Other / Unsorted"))</f>
        <v/>
      </c>
      <c r="D1582" s="51">
        <f>IF($B1582="","",IFERROR(INDEX(Lists!$C$4:$C$153,MATCH($B1582,Lists!$A$4:$A$153,0)),"Spending"))</f>
        <v/>
      </c>
      <c r="E1582" s="50" t="n"/>
      <c r="F1582" s="52" t="n"/>
      <c r="G1582" s="50" t="n"/>
      <c r="H1582" s="50" t="n"/>
      <c r="I1582" s="50" t="n"/>
    </row>
    <row r="1583" ht="15" customHeight="1" s="36">
      <c r="A1583" s="49" t="n"/>
      <c r="B1583" s="50" t="n"/>
      <c r="C1583" s="51">
        <f>IF($B1583="","",IFERROR(INDEX(Lists!$B$4:$B$153,MATCH($B1583,Lists!$A$4:$A$153,0)),"Other / Unsorted"))</f>
        <v/>
      </c>
      <c r="D1583" s="51">
        <f>IF($B1583="","",IFERROR(INDEX(Lists!$C$4:$C$153,MATCH($B1583,Lists!$A$4:$A$153,0)),"Spending"))</f>
        <v/>
      </c>
      <c r="E1583" s="50" t="n"/>
      <c r="F1583" s="52" t="n"/>
      <c r="G1583" s="50" t="n"/>
      <c r="H1583" s="50" t="n"/>
      <c r="I1583" s="50" t="n"/>
    </row>
    <row r="1584" ht="15" customHeight="1" s="36">
      <c r="A1584" s="49" t="n"/>
      <c r="B1584" s="50" t="n"/>
      <c r="C1584" s="51">
        <f>IF($B1584="","",IFERROR(INDEX(Lists!$B$4:$B$153,MATCH($B1584,Lists!$A$4:$A$153,0)),"Other / Unsorted"))</f>
        <v/>
      </c>
      <c r="D1584" s="51">
        <f>IF($B1584="","",IFERROR(INDEX(Lists!$C$4:$C$153,MATCH($B1584,Lists!$A$4:$A$153,0)),"Spending"))</f>
        <v/>
      </c>
      <c r="E1584" s="50" t="n"/>
      <c r="F1584" s="52" t="n"/>
      <c r="G1584" s="50" t="n"/>
      <c r="H1584" s="50" t="n"/>
      <c r="I1584" s="50" t="n"/>
    </row>
    <row r="1585" ht="15" customHeight="1" s="36">
      <c r="A1585" s="49" t="n"/>
      <c r="B1585" s="50" t="n"/>
      <c r="C1585" s="51">
        <f>IF($B1585="","",IFERROR(INDEX(Lists!$B$4:$B$153,MATCH($B1585,Lists!$A$4:$A$153,0)),"Other / Unsorted"))</f>
        <v/>
      </c>
      <c r="D1585" s="51">
        <f>IF($B1585="","",IFERROR(INDEX(Lists!$C$4:$C$153,MATCH($B1585,Lists!$A$4:$A$153,0)),"Spending"))</f>
        <v/>
      </c>
      <c r="E1585" s="50" t="n"/>
      <c r="F1585" s="52" t="n"/>
      <c r="G1585" s="50" t="n"/>
      <c r="H1585" s="50" t="n"/>
      <c r="I1585" s="50" t="n"/>
    </row>
    <row r="1586" ht="15" customHeight="1" s="36">
      <c r="A1586" s="49" t="n"/>
      <c r="B1586" s="50" t="n"/>
      <c r="C1586" s="51">
        <f>IF($B1586="","",IFERROR(INDEX(Lists!$B$4:$B$153,MATCH($B1586,Lists!$A$4:$A$153,0)),"Other / Unsorted"))</f>
        <v/>
      </c>
      <c r="D1586" s="51">
        <f>IF($B1586="","",IFERROR(INDEX(Lists!$C$4:$C$153,MATCH($B1586,Lists!$A$4:$A$153,0)),"Spending"))</f>
        <v/>
      </c>
      <c r="E1586" s="50" t="n"/>
      <c r="F1586" s="52" t="n"/>
      <c r="G1586" s="50" t="n"/>
      <c r="H1586" s="50" t="n"/>
      <c r="I1586" s="50" t="n"/>
    </row>
    <row r="1587" ht="15" customHeight="1" s="36">
      <c r="A1587" s="49" t="n"/>
      <c r="B1587" s="50" t="n"/>
      <c r="C1587" s="51">
        <f>IF($B1587="","",IFERROR(INDEX(Lists!$B$4:$B$153,MATCH($B1587,Lists!$A$4:$A$153,0)),"Other / Unsorted"))</f>
        <v/>
      </c>
      <c r="D1587" s="51">
        <f>IF($B1587="","",IFERROR(INDEX(Lists!$C$4:$C$153,MATCH($B1587,Lists!$A$4:$A$153,0)),"Spending"))</f>
        <v/>
      </c>
      <c r="E1587" s="50" t="n"/>
      <c r="F1587" s="52" t="n"/>
      <c r="G1587" s="50" t="n"/>
      <c r="H1587" s="50" t="n"/>
      <c r="I1587" s="50" t="n"/>
    </row>
    <row r="1588" ht="15" customHeight="1" s="36">
      <c r="A1588" s="49" t="n"/>
      <c r="B1588" s="50" t="n"/>
      <c r="C1588" s="51">
        <f>IF($B1588="","",IFERROR(INDEX(Lists!$B$4:$B$153,MATCH($B1588,Lists!$A$4:$A$153,0)),"Other / Unsorted"))</f>
        <v/>
      </c>
      <c r="D1588" s="51">
        <f>IF($B1588="","",IFERROR(INDEX(Lists!$C$4:$C$153,MATCH($B1588,Lists!$A$4:$A$153,0)),"Spending"))</f>
        <v/>
      </c>
      <c r="E1588" s="50" t="n"/>
      <c r="F1588" s="52" t="n"/>
      <c r="G1588" s="50" t="n"/>
      <c r="H1588" s="50" t="n"/>
      <c r="I1588" s="50" t="n"/>
    </row>
    <row r="1589" ht="15" customHeight="1" s="36">
      <c r="A1589" s="49" t="n"/>
      <c r="B1589" s="50" t="n"/>
      <c r="C1589" s="51">
        <f>IF($B1589="","",IFERROR(INDEX(Lists!$B$4:$B$153,MATCH($B1589,Lists!$A$4:$A$153,0)),"Other / Unsorted"))</f>
        <v/>
      </c>
      <c r="D1589" s="51">
        <f>IF($B1589="","",IFERROR(INDEX(Lists!$C$4:$C$153,MATCH($B1589,Lists!$A$4:$A$153,0)),"Spending"))</f>
        <v/>
      </c>
      <c r="E1589" s="50" t="n"/>
      <c r="F1589" s="52" t="n"/>
      <c r="G1589" s="50" t="n"/>
      <c r="H1589" s="50" t="n"/>
      <c r="I1589" s="50" t="n"/>
    </row>
    <row r="1590" ht="15" customHeight="1" s="36">
      <c r="A1590" s="49" t="n"/>
      <c r="B1590" s="50" t="n"/>
      <c r="C1590" s="51">
        <f>IF($B1590="","",IFERROR(INDEX(Lists!$B$4:$B$153,MATCH($B1590,Lists!$A$4:$A$153,0)),"Other / Unsorted"))</f>
        <v/>
      </c>
      <c r="D1590" s="51">
        <f>IF($B1590="","",IFERROR(INDEX(Lists!$C$4:$C$153,MATCH($B1590,Lists!$A$4:$A$153,0)),"Spending"))</f>
        <v/>
      </c>
      <c r="E1590" s="50" t="n"/>
      <c r="F1590" s="52" t="n"/>
      <c r="G1590" s="50" t="n"/>
      <c r="H1590" s="50" t="n"/>
      <c r="I1590" s="50" t="n"/>
    </row>
    <row r="1591" ht="15" customHeight="1" s="36">
      <c r="A1591" s="49" t="n"/>
      <c r="B1591" s="50" t="n"/>
      <c r="C1591" s="51">
        <f>IF($B1591="","",IFERROR(INDEX(Lists!$B$4:$B$153,MATCH($B1591,Lists!$A$4:$A$153,0)),"Other / Unsorted"))</f>
        <v/>
      </c>
      <c r="D1591" s="51">
        <f>IF($B1591="","",IFERROR(INDEX(Lists!$C$4:$C$153,MATCH($B1591,Lists!$A$4:$A$153,0)),"Spending"))</f>
        <v/>
      </c>
      <c r="E1591" s="50" t="n"/>
      <c r="F1591" s="52" t="n"/>
      <c r="G1591" s="50" t="n"/>
      <c r="H1591" s="50" t="n"/>
      <c r="I1591" s="50" t="n"/>
    </row>
    <row r="1592" ht="15" customHeight="1" s="36">
      <c r="A1592" s="49" t="n"/>
      <c r="B1592" s="50" t="n"/>
      <c r="C1592" s="51">
        <f>IF($B1592="","",IFERROR(INDEX(Lists!$B$4:$B$153,MATCH($B1592,Lists!$A$4:$A$153,0)),"Other / Unsorted"))</f>
        <v/>
      </c>
      <c r="D1592" s="51">
        <f>IF($B1592="","",IFERROR(INDEX(Lists!$C$4:$C$153,MATCH($B1592,Lists!$A$4:$A$153,0)),"Spending"))</f>
        <v/>
      </c>
      <c r="E1592" s="50" t="n"/>
      <c r="F1592" s="52" t="n"/>
      <c r="G1592" s="50" t="n"/>
      <c r="H1592" s="50" t="n"/>
      <c r="I1592" s="50" t="n"/>
    </row>
    <row r="1593" ht="15" customHeight="1" s="36">
      <c r="A1593" s="49" t="n"/>
      <c r="B1593" s="50" t="n"/>
      <c r="C1593" s="51">
        <f>IF($B1593="","",IFERROR(INDEX(Lists!$B$4:$B$153,MATCH($B1593,Lists!$A$4:$A$153,0)),"Other / Unsorted"))</f>
        <v/>
      </c>
      <c r="D1593" s="51">
        <f>IF($B1593="","",IFERROR(INDEX(Lists!$C$4:$C$153,MATCH($B1593,Lists!$A$4:$A$153,0)),"Spending"))</f>
        <v/>
      </c>
      <c r="E1593" s="50" t="n"/>
      <c r="F1593" s="52" t="n"/>
      <c r="G1593" s="50" t="n"/>
      <c r="H1593" s="50" t="n"/>
      <c r="I1593" s="50" t="n"/>
    </row>
    <row r="1594" ht="15" customHeight="1" s="36">
      <c r="A1594" s="49" t="n"/>
      <c r="B1594" s="50" t="n"/>
      <c r="C1594" s="51">
        <f>IF($B1594="","",IFERROR(INDEX(Lists!$B$4:$B$153,MATCH($B1594,Lists!$A$4:$A$153,0)),"Other / Unsorted"))</f>
        <v/>
      </c>
      <c r="D1594" s="51">
        <f>IF($B1594="","",IFERROR(INDEX(Lists!$C$4:$C$153,MATCH($B1594,Lists!$A$4:$A$153,0)),"Spending"))</f>
        <v/>
      </c>
      <c r="E1594" s="50" t="n"/>
      <c r="F1594" s="52" t="n"/>
      <c r="G1594" s="50" t="n"/>
      <c r="H1594" s="50" t="n"/>
      <c r="I1594" s="50" t="n"/>
    </row>
    <row r="1595" ht="15" customHeight="1" s="36">
      <c r="A1595" s="49" t="n"/>
      <c r="B1595" s="50" t="n"/>
      <c r="C1595" s="51">
        <f>IF($B1595="","",IFERROR(INDEX(Lists!$B$4:$B$153,MATCH($B1595,Lists!$A$4:$A$153,0)),"Other / Unsorted"))</f>
        <v/>
      </c>
      <c r="D1595" s="51">
        <f>IF($B1595="","",IFERROR(INDEX(Lists!$C$4:$C$153,MATCH($B1595,Lists!$A$4:$A$153,0)),"Spending"))</f>
        <v/>
      </c>
      <c r="E1595" s="50" t="n"/>
      <c r="F1595" s="52" t="n"/>
      <c r="G1595" s="50" t="n"/>
      <c r="H1595" s="50" t="n"/>
      <c r="I1595" s="50" t="n"/>
    </row>
    <row r="1596" ht="15" customHeight="1" s="36">
      <c r="A1596" s="49" t="n"/>
      <c r="B1596" s="50" t="n"/>
      <c r="C1596" s="51">
        <f>IF($B1596="","",IFERROR(INDEX(Lists!$B$4:$B$153,MATCH($B1596,Lists!$A$4:$A$153,0)),"Other / Unsorted"))</f>
        <v/>
      </c>
      <c r="D1596" s="51">
        <f>IF($B1596="","",IFERROR(INDEX(Lists!$C$4:$C$153,MATCH($B1596,Lists!$A$4:$A$153,0)),"Spending"))</f>
        <v/>
      </c>
      <c r="E1596" s="50" t="n"/>
      <c r="F1596" s="52" t="n"/>
      <c r="G1596" s="50" t="n"/>
      <c r="H1596" s="50" t="n"/>
      <c r="I1596" s="50" t="n"/>
    </row>
    <row r="1597" ht="15" customHeight="1" s="36">
      <c r="A1597" s="49" t="n"/>
      <c r="B1597" s="50" t="n"/>
      <c r="C1597" s="51">
        <f>IF($B1597="","",IFERROR(INDEX(Lists!$B$4:$B$153,MATCH($B1597,Lists!$A$4:$A$153,0)),"Other / Unsorted"))</f>
        <v/>
      </c>
      <c r="D1597" s="51">
        <f>IF($B1597="","",IFERROR(INDEX(Lists!$C$4:$C$153,MATCH($B1597,Lists!$A$4:$A$153,0)),"Spending"))</f>
        <v/>
      </c>
      <c r="E1597" s="50" t="n"/>
      <c r="F1597" s="52" t="n"/>
      <c r="G1597" s="50" t="n"/>
      <c r="H1597" s="50" t="n"/>
      <c r="I1597" s="50" t="n"/>
    </row>
    <row r="1598" ht="15" customHeight="1" s="36">
      <c r="A1598" s="49" t="n"/>
      <c r="B1598" s="50" t="n"/>
      <c r="C1598" s="51">
        <f>IF($B1598="","",IFERROR(INDEX(Lists!$B$4:$B$153,MATCH($B1598,Lists!$A$4:$A$153,0)),"Other / Unsorted"))</f>
        <v/>
      </c>
      <c r="D1598" s="51">
        <f>IF($B1598="","",IFERROR(INDEX(Lists!$C$4:$C$153,MATCH($B1598,Lists!$A$4:$A$153,0)),"Spending"))</f>
        <v/>
      </c>
      <c r="E1598" s="50" t="n"/>
      <c r="F1598" s="52" t="n"/>
      <c r="G1598" s="50" t="n"/>
      <c r="H1598" s="50" t="n"/>
      <c r="I1598" s="50" t="n"/>
    </row>
    <row r="1599" ht="15" customHeight="1" s="36">
      <c r="A1599" s="49" t="n"/>
      <c r="B1599" s="50" t="n"/>
      <c r="C1599" s="51">
        <f>IF($B1599="","",IFERROR(INDEX(Lists!$B$4:$B$153,MATCH($B1599,Lists!$A$4:$A$153,0)),"Other / Unsorted"))</f>
        <v/>
      </c>
      <c r="D1599" s="51">
        <f>IF($B1599="","",IFERROR(INDEX(Lists!$C$4:$C$153,MATCH($B1599,Lists!$A$4:$A$153,0)),"Spending"))</f>
        <v/>
      </c>
      <c r="E1599" s="50" t="n"/>
      <c r="F1599" s="52" t="n"/>
      <c r="G1599" s="50" t="n"/>
      <c r="H1599" s="50" t="n"/>
      <c r="I1599" s="50" t="n"/>
    </row>
    <row r="1600" ht="15" customHeight="1" s="36">
      <c r="A1600" s="49" t="n"/>
      <c r="B1600" s="50" t="n"/>
      <c r="C1600" s="51">
        <f>IF($B1600="","",IFERROR(INDEX(Lists!$B$4:$B$153,MATCH($B1600,Lists!$A$4:$A$153,0)),"Other / Unsorted"))</f>
        <v/>
      </c>
      <c r="D1600" s="51">
        <f>IF($B1600="","",IFERROR(INDEX(Lists!$C$4:$C$153,MATCH($B1600,Lists!$A$4:$A$153,0)),"Spending"))</f>
        <v/>
      </c>
      <c r="E1600" s="50" t="n"/>
      <c r="F1600" s="52" t="n"/>
      <c r="G1600" s="50" t="n"/>
      <c r="H1600" s="50" t="n"/>
      <c r="I1600" s="50" t="n"/>
    </row>
    <row r="1601" ht="15" customHeight="1" s="36">
      <c r="A1601" s="49" t="n"/>
      <c r="B1601" s="50" t="n"/>
      <c r="C1601" s="51">
        <f>IF($B1601="","",IFERROR(INDEX(Lists!$B$4:$B$153,MATCH($B1601,Lists!$A$4:$A$153,0)),"Other / Unsorted"))</f>
        <v/>
      </c>
      <c r="D1601" s="51">
        <f>IF($B1601="","",IFERROR(INDEX(Lists!$C$4:$C$153,MATCH($B1601,Lists!$A$4:$A$153,0)),"Spending"))</f>
        <v/>
      </c>
      <c r="E1601" s="50" t="n"/>
      <c r="F1601" s="52" t="n"/>
      <c r="G1601" s="50" t="n"/>
      <c r="H1601" s="50" t="n"/>
      <c r="I1601" s="50" t="n"/>
    </row>
    <row r="1602" ht="15" customHeight="1" s="36">
      <c r="A1602" s="49" t="n"/>
      <c r="B1602" s="50" t="n"/>
      <c r="C1602" s="51">
        <f>IF($B1602="","",IFERROR(INDEX(Lists!$B$4:$B$153,MATCH($B1602,Lists!$A$4:$A$153,0)),"Other / Unsorted"))</f>
        <v/>
      </c>
      <c r="D1602" s="51">
        <f>IF($B1602="","",IFERROR(INDEX(Lists!$C$4:$C$153,MATCH($B1602,Lists!$A$4:$A$153,0)),"Spending"))</f>
        <v/>
      </c>
      <c r="E1602" s="50" t="n"/>
      <c r="F1602" s="52" t="n"/>
      <c r="G1602" s="50" t="n"/>
      <c r="H1602" s="50" t="n"/>
      <c r="I1602" s="50" t="n"/>
    </row>
    <row r="1603" ht="15" customHeight="1" s="36">
      <c r="A1603" s="49" t="n"/>
      <c r="B1603" s="50" t="n"/>
      <c r="C1603" s="51">
        <f>IF($B1603="","",IFERROR(INDEX(Lists!$B$4:$B$153,MATCH($B1603,Lists!$A$4:$A$153,0)),"Other / Unsorted"))</f>
        <v/>
      </c>
      <c r="D1603" s="51">
        <f>IF($B1603="","",IFERROR(INDEX(Lists!$C$4:$C$153,MATCH($B1603,Lists!$A$4:$A$153,0)),"Spending"))</f>
        <v/>
      </c>
      <c r="E1603" s="50" t="n"/>
      <c r="F1603" s="52" t="n"/>
      <c r="G1603" s="50" t="n"/>
      <c r="H1603" s="50" t="n"/>
      <c r="I1603" s="50" t="n"/>
    </row>
    <row r="1604" ht="15" customHeight="1" s="36">
      <c r="A1604" s="49" t="n"/>
      <c r="B1604" s="50" t="n"/>
      <c r="C1604" s="51">
        <f>IF($B1604="","",IFERROR(INDEX(Lists!$B$4:$B$153,MATCH($B1604,Lists!$A$4:$A$153,0)),"Other / Unsorted"))</f>
        <v/>
      </c>
      <c r="D1604" s="51">
        <f>IF($B1604="","",IFERROR(INDEX(Lists!$C$4:$C$153,MATCH($B1604,Lists!$A$4:$A$153,0)),"Spending"))</f>
        <v/>
      </c>
      <c r="E1604" s="50" t="n"/>
      <c r="F1604" s="52" t="n"/>
      <c r="G1604" s="50" t="n"/>
      <c r="H1604" s="50" t="n"/>
      <c r="I1604" s="50" t="n"/>
    </row>
    <row r="1605" ht="15" customHeight="1" s="36">
      <c r="A1605" s="49" t="n"/>
      <c r="B1605" s="50" t="n"/>
      <c r="C1605" s="51">
        <f>IF($B1605="","",IFERROR(INDEX(Lists!$B$4:$B$153,MATCH($B1605,Lists!$A$4:$A$153,0)),"Other / Unsorted"))</f>
        <v/>
      </c>
      <c r="D1605" s="51">
        <f>IF($B1605="","",IFERROR(INDEX(Lists!$C$4:$C$153,MATCH($B1605,Lists!$A$4:$A$153,0)),"Spending"))</f>
        <v/>
      </c>
      <c r="E1605" s="50" t="n"/>
      <c r="F1605" s="52" t="n"/>
      <c r="G1605" s="50" t="n"/>
      <c r="H1605" s="50" t="n"/>
      <c r="I1605" s="50" t="n"/>
    </row>
    <row r="1606" ht="15" customHeight="1" s="36">
      <c r="A1606" s="49" t="n"/>
      <c r="B1606" s="50" t="n"/>
      <c r="C1606" s="51">
        <f>IF($B1606="","",IFERROR(INDEX(Lists!$B$4:$B$153,MATCH($B1606,Lists!$A$4:$A$153,0)),"Other / Unsorted"))</f>
        <v/>
      </c>
      <c r="D1606" s="51">
        <f>IF($B1606="","",IFERROR(INDEX(Lists!$C$4:$C$153,MATCH($B1606,Lists!$A$4:$A$153,0)),"Spending"))</f>
        <v/>
      </c>
      <c r="E1606" s="50" t="n"/>
      <c r="F1606" s="52" t="n"/>
      <c r="G1606" s="50" t="n"/>
      <c r="H1606" s="50" t="n"/>
      <c r="I1606" s="50" t="n"/>
    </row>
    <row r="1607" ht="15" customHeight="1" s="36">
      <c r="A1607" s="49" t="n"/>
      <c r="B1607" s="50" t="n"/>
      <c r="C1607" s="51">
        <f>IF($B1607="","",IFERROR(INDEX(Lists!$B$4:$B$153,MATCH($B1607,Lists!$A$4:$A$153,0)),"Other / Unsorted"))</f>
        <v/>
      </c>
      <c r="D1607" s="51">
        <f>IF($B1607="","",IFERROR(INDEX(Lists!$C$4:$C$153,MATCH($B1607,Lists!$A$4:$A$153,0)),"Spending"))</f>
        <v/>
      </c>
      <c r="E1607" s="50" t="n"/>
      <c r="F1607" s="52" t="n"/>
      <c r="G1607" s="50" t="n"/>
      <c r="H1607" s="50" t="n"/>
      <c r="I1607" s="50" t="n"/>
    </row>
    <row r="1608" ht="15" customHeight="1" s="36">
      <c r="A1608" s="49" t="n"/>
      <c r="B1608" s="50" t="n"/>
      <c r="C1608" s="51">
        <f>IF($B1608="","",IFERROR(INDEX(Lists!$B$4:$B$153,MATCH($B1608,Lists!$A$4:$A$153,0)),"Other / Unsorted"))</f>
        <v/>
      </c>
      <c r="D1608" s="51">
        <f>IF($B1608="","",IFERROR(INDEX(Lists!$C$4:$C$153,MATCH($B1608,Lists!$A$4:$A$153,0)),"Spending"))</f>
        <v/>
      </c>
      <c r="E1608" s="50" t="n"/>
      <c r="F1608" s="52" t="n"/>
      <c r="G1608" s="50" t="n"/>
      <c r="H1608" s="50" t="n"/>
      <c r="I1608" s="50" t="n"/>
    </row>
    <row r="1609" ht="15" customHeight="1" s="36">
      <c r="A1609" s="49" t="n"/>
      <c r="B1609" s="50" t="n"/>
      <c r="C1609" s="51">
        <f>IF($B1609="","",IFERROR(INDEX(Lists!$B$4:$B$153,MATCH($B1609,Lists!$A$4:$A$153,0)),"Other / Unsorted"))</f>
        <v/>
      </c>
      <c r="D1609" s="51">
        <f>IF($B1609="","",IFERROR(INDEX(Lists!$C$4:$C$153,MATCH($B1609,Lists!$A$4:$A$153,0)),"Spending"))</f>
        <v/>
      </c>
      <c r="E1609" s="50" t="n"/>
      <c r="F1609" s="52" t="n"/>
      <c r="G1609" s="50" t="n"/>
      <c r="H1609" s="50" t="n"/>
      <c r="I1609" s="50" t="n"/>
    </row>
    <row r="1610" ht="15" customHeight="1" s="36">
      <c r="A1610" s="49" t="n"/>
      <c r="B1610" s="50" t="n"/>
      <c r="C1610" s="51">
        <f>IF($B1610="","",IFERROR(INDEX(Lists!$B$4:$B$153,MATCH($B1610,Lists!$A$4:$A$153,0)),"Other / Unsorted"))</f>
        <v/>
      </c>
      <c r="D1610" s="51">
        <f>IF($B1610="","",IFERROR(INDEX(Lists!$C$4:$C$153,MATCH($B1610,Lists!$A$4:$A$153,0)),"Spending"))</f>
        <v/>
      </c>
      <c r="E1610" s="50" t="n"/>
      <c r="F1610" s="52" t="n"/>
      <c r="G1610" s="50" t="n"/>
      <c r="H1610" s="50" t="n"/>
      <c r="I1610" s="50" t="n"/>
    </row>
    <row r="1611" ht="15" customHeight="1" s="36">
      <c r="A1611" s="49" t="n"/>
      <c r="B1611" s="50" t="n"/>
      <c r="C1611" s="51">
        <f>IF($B1611="","",IFERROR(INDEX(Lists!$B$4:$B$153,MATCH($B1611,Lists!$A$4:$A$153,0)),"Other / Unsorted"))</f>
        <v/>
      </c>
      <c r="D1611" s="51">
        <f>IF($B1611="","",IFERROR(INDEX(Lists!$C$4:$C$153,MATCH($B1611,Lists!$A$4:$A$153,0)),"Spending"))</f>
        <v/>
      </c>
      <c r="E1611" s="50" t="n"/>
      <c r="F1611" s="52" t="n"/>
      <c r="G1611" s="50" t="n"/>
      <c r="H1611" s="50" t="n"/>
      <c r="I1611" s="50" t="n"/>
    </row>
    <row r="1612" ht="15" customHeight="1" s="36">
      <c r="A1612" s="49" t="n"/>
      <c r="B1612" s="50" t="n"/>
      <c r="C1612" s="51">
        <f>IF($B1612="","",IFERROR(INDEX(Lists!$B$4:$B$153,MATCH($B1612,Lists!$A$4:$A$153,0)),"Other / Unsorted"))</f>
        <v/>
      </c>
      <c r="D1612" s="51">
        <f>IF($B1612="","",IFERROR(INDEX(Lists!$C$4:$C$153,MATCH($B1612,Lists!$A$4:$A$153,0)),"Spending"))</f>
        <v/>
      </c>
      <c r="E1612" s="50" t="n"/>
      <c r="F1612" s="52" t="n"/>
      <c r="G1612" s="50" t="n"/>
      <c r="H1612" s="50" t="n"/>
      <c r="I1612" s="50" t="n"/>
    </row>
    <row r="1613" ht="15" customHeight="1" s="36">
      <c r="A1613" s="49" t="n"/>
      <c r="B1613" s="50" t="n"/>
      <c r="C1613" s="51">
        <f>IF($B1613="","",IFERROR(INDEX(Lists!$B$4:$B$153,MATCH($B1613,Lists!$A$4:$A$153,0)),"Other / Unsorted"))</f>
        <v/>
      </c>
      <c r="D1613" s="51">
        <f>IF($B1613="","",IFERROR(INDEX(Lists!$C$4:$C$153,MATCH($B1613,Lists!$A$4:$A$153,0)),"Spending"))</f>
        <v/>
      </c>
      <c r="E1613" s="50" t="n"/>
      <c r="F1613" s="52" t="n"/>
      <c r="G1613" s="50" t="n"/>
      <c r="H1613" s="50" t="n"/>
      <c r="I1613" s="50" t="n"/>
    </row>
    <row r="1614" ht="15" customHeight="1" s="36">
      <c r="A1614" s="49" t="n"/>
      <c r="B1614" s="50" t="n"/>
      <c r="C1614" s="51">
        <f>IF($B1614="","",IFERROR(INDEX(Lists!$B$4:$B$153,MATCH($B1614,Lists!$A$4:$A$153,0)),"Other / Unsorted"))</f>
        <v/>
      </c>
      <c r="D1614" s="51">
        <f>IF($B1614="","",IFERROR(INDEX(Lists!$C$4:$C$153,MATCH($B1614,Lists!$A$4:$A$153,0)),"Spending"))</f>
        <v/>
      </c>
      <c r="E1614" s="50" t="n"/>
      <c r="F1614" s="52" t="n"/>
      <c r="G1614" s="50" t="n"/>
      <c r="H1614" s="50" t="n"/>
      <c r="I1614" s="50" t="n"/>
    </row>
    <row r="1615" ht="15" customHeight="1" s="36">
      <c r="A1615" s="49" t="n"/>
      <c r="B1615" s="50" t="n"/>
      <c r="C1615" s="51">
        <f>IF($B1615="","",IFERROR(INDEX(Lists!$B$4:$B$153,MATCH($B1615,Lists!$A$4:$A$153,0)),"Other / Unsorted"))</f>
        <v/>
      </c>
      <c r="D1615" s="51">
        <f>IF($B1615="","",IFERROR(INDEX(Lists!$C$4:$C$153,MATCH($B1615,Lists!$A$4:$A$153,0)),"Spending"))</f>
        <v/>
      </c>
      <c r="E1615" s="50" t="n"/>
      <c r="F1615" s="52" t="n"/>
      <c r="G1615" s="50" t="n"/>
      <c r="H1615" s="50" t="n"/>
      <c r="I1615" s="50" t="n"/>
    </row>
    <row r="1616" ht="15" customHeight="1" s="36">
      <c r="A1616" s="49" t="n"/>
      <c r="B1616" s="50" t="n"/>
      <c r="C1616" s="51">
        <f>IF($B1616="","",IFERROR(INDEX(Lists!$B$4:$B$153,MATCH($B1616,Lists!$A$4:$A$153,0)),"Other / Unsorted"))</f>
        <v/>
      </c>
      <c r="D1616" s="51">
        <f>IF($B1616="","",IFERROR(INDEX(Lists!$C$4:$C$153,MATCH($B1616,Lists!$A$4:$A$153,0)),"Spending"))</f>
        <v/>
      </c>
      <c r="E1616" s="50" t="n"/>
      <c r="F1616" s="52" t="n"/>
      <c r="G1616" s="50" t="n"/>
      <c r="H1616" s="50" t="n"/>
      <c r="I1616" s="50" t="n"/>
    </row>
    <row r="1617" ht="15" customHeight="1" s="36">
      <c r="A1617" s="49" t="n"/>
      <c r="B1617" s="50" t="n"/>
      <c r="C1617" s="51">
        <f>IF($B1617="","",IFERROR(INDEX(Lists!$B$4:$B$153,MATCH($B1617,Lists!$A$4:$A$153,0)),"Other / Unsorted"))</f>
        <v/>
      </c>
      <c r="D1617" s="51">
        <f>IF($B1617="","",IFERROR(INDEX(Lists!$C$4:$C$153,MATCH($B1617,Lists!$A$4:$A$153,0)),"Spending"))</f>
        <v/>
      </c>
      <c r="E1617" s="50" t="n"/>
      <c r="F1617" s="52" t="n"/>
      <c r="G1617" s="50" t="n"/>
      <c r="H1617" s="50" t="n"/>
      <c r="I1617" s="50" t="n"/>
    </row>
    <row r="1618" ht="15" customHeight="1" s="36">
      <c r="A1618" s="49" t="n"/>
      <c r="B1618" s="50" t="n"/>
      <c r="C1618" s="51">
        <f>IF($B1618="","",IFERROR(INDEX(Lists!$B$4:$B$153,MATCH($B1618,Lists!$A$4:$A$153,0)),"Other / Unsorted"))</f>
        <v/>
      </c>
      <c r="D1618" s="51">
        <f>IF($B1618="","",IFERROR(INDEX(Lists!$C$4:$C$153,MATCH($B1618,Lists!$A$4:$A$153,0)),"Spending"))</f>
        <v/>
      </c>
      <c r="E1618" s="50" t="n"/>
      <c r="F1618" s="52" t="n"/>
      <c r="G1618" s="50" t="n"/>
      <c r="H1618" s="50" t="n"/>
      <c r="I1618" s="50" t="n"/>
    </row>
    <row r="1619" ht="15" customHeight="1" s="36">
      <c r="A1619" s="49" t="n"/>
      <c r="B1619" s="50" t="n"/>
      <c r="C1619" s="51">
        <f>IF($B1619="","",IFERROR(INDEX(Lists!$B$4:$B$153,MATCH($B1619,Lists!$A$4:$A$153,0)),"Other / Unsorted"))</f>
        <v/>
      </c>
      <c r="D1619" s="51">
        <f>IF($B1619="","",IFERROR(INDEX(Lists!$C$4:$C$153,MATCH($B1619,Lists!$A$4:$A$153,0)),"Spending"))</f>
        <v/>
      </c>
      <c r="E1619" s="50" t="n"/>
      <c r="F1619" s="52" t="n"/>
      <c r="G1619" s="50" t="n"/>
      <c r="H1619" s="50" t="n"/>
      <c r="I1619" s="50" t="n"/>
    </row>
    <row r="1620" ht="15" customHeight="1" s="36">
      <c r="A1620" s="49" t="n"/>
      <c r="B1620" s="50" t="n"/>
      <c r="C1620" s="51">
        <f>IF($B1620="","",IFERROR(INDEX(Lists!$B$4:$B$153,MATCH($B1620,Lists!$A$4:$A$153,0)),"Other / Unsorted"))</f>
        <v/>
      </c>
      <c r="D1620" s="51">
        <f>IF($B1620="","",IFERROR(INDEX(Lists!$C$4:$C$153,MATCH($B1620,Lists!$A$4:$A$153,0)),"Spending"))</f>
        <v/>
      </c>
      <c r="E1620" s="50" t="n"/>
      <c r="F1620" s="52" t="n"/>
      <c r="G1620" s="50" t="n"/>
      <c r="H1620" s="50" t="n"/>
      <c r="I1620" s="50" t="n"/>
    </row>
    <row r="1621" ht="15" customHeight="1" s="36">
      <c r="A1621" s="49" t="n"/>
      <c r="B1621" s="50" t="n"/>
      <c r="C1621" s="51">
        <f>IF($B1621="","",IFERROR(INDEX(Lists!$B$4:$B$153,MATCH($B1621,Lists!$A$4:$A$153,0)),"Other / Unsorted"))</f>
        <v/>
      </c>
      <c r="D1621" s="51">
        <f>IF($B1621="","",IFERROR(INDEX(Lists!$C$4:$C$153,MATCH($B1621,Lists!$A$4:$A$153,0)),"Spending"))</f>
        <v/>
      </c>
      <c r="E1621" s="50" t="n"/>
      <c r="F1621" s="52" t="n"/>
      <c r="G1621" s="50" t="n"/>
      <c r="H1621" s="50" t="n"/>
      <c r="I1621" s="50" t="n"/>
    </row>
    <row r="1622" ht="15" customHeight="1" s="36">
      <c r="A1622" s="49" t="n"/>
      <c r="B1622" s="50" t="n"/>
      <c r="C1622" s="51">
        <f>IF($B1622="","",IFERROR(INDEX(Lists!$B$4:$B$153,MATCH($B1622,Lists!$A$4:$A$153,0)),"Other / Unsorted"))</f>
        <v/>
      </c>
      <c r="D1622" s="51">
        <f>IF($B1622="","",IFERROR(INDEX(Lists!$C$4:$C$153,MATCH($B1622,Lists!$A$4:$A$153,0)),"Spending"))</f>
        <v/>
      </c>
      <c r="E1622" s="50" t="n"/>
      <c r="F1622" s="52" t="n"/>
      <c r="G1622" s="50" t="n"/>
      <c r="H1622" s="50" t="n"/>
      <c r="I1622" s="50" t="n"/>
    </row>
    <row r="1623" ht="15" customHeight="1" s="36">
      <c r="A1623" s="49" t="n"/>
      <c r="B1623" s="50" t="n"/>
      <c r="C1623" s="51">
        <f>IF($B1623="","",IFERROR(INDEX(Lists!$B$4:$B$153,MATCH($B1623,Lists!$A$4:$A$153,0)),"Other / Unsorted"))</f>
        <v/>
      </c>
      <c r="D1623" s="51">
        <f>IF($B1623="","",IFERROR(INDEX(Lists!$C$4:$C$153,MATCH($B1623,Lists!$A$4:$A$153,0)),"Spending"))</f>
        <v/>
      </c>
      <c r="E1623" s="50" t="n"/>
      <c r="F1623" s="52" t="n"/>
      <c r="G1623" s="50" t="n"/>
      <c r="H1623" s="50" t="n"/>
      <c r="I1623" s="50" t="n"/>
    </row>
    <row r="1624" ht="15" customHeight="1" s="36">
      <c r="A1624" s="49" t="n"/>
      <c r="B1624" s="50" t="n"/>
      <c r="C1624" s="51">
        <f>IF($B1624="","",IFERROR(INDEX(Lists!$B$4:$B$153,MATCH($B1624,Lists!$A$4:$A$153,0)),"Other / Unsorted"))</f>
        <v/>
      </c>
      <c r="D1624" s="51">
        <f>IF($B1624="","",IFERROR(INDEX(Lists!$C$4:$C$153,MATCH($B1624,Lists!$A$4:$A$153,0)),"Spending"))</f>
        <v/>
      </c>
      <c r="E1624" s="50" t="n"/>
      <c r="F1624" s="52" t="n"/>
      <c r="G1624" s="50" t="n"/>
      <c r="H1624" s="50" t="n"/>
      <c r="I1624" s="50" t="n"/>
    </row>
    <row r="1625" ht="15" customHeight="1" s="36">
      <c r="A1625" s="49" t="n"/>
      <c r="B1625" s="50" t="n"/>
      <c r="C1625" s="51">
        <f>IF($B1625="","",IFERROR(INDEX(Lists!$B$4:$B$153,MATCH($B1625,Lists!$A$4:$A$153,0)),"Other / Unsorted"))</f>
        <v/>
      </c>
      <c r="D1625" s="51">
        <f>IF($B1625="","",IFERROR(INDEX(Lists!$C$4:$C$153,MATCH($B1625,Lists!$A$4:$A$153,0)),"Spending"))</f>
        <v/>
      </c>
      <c r="E1625" s="50" t="n"/>
      <c r="F1625" s="52" t="n"/>
      <c r="G1625" s="50" t="n"/>
      <c r="H1625" s="50" t="n"/>
      <c r="I1625" s="50" t="n"/>
    </row>
    <row r="1626" ht="15" customHeight="1" s="36">
      <c r="A1626" s="49" t="n"/>
      <c r="B1626" s="50" t="n"/>
      <c r="C1626" s="51">
        <f>IF($B1626="","",IFERROR(INDEX(Lists!$B$4:$B$153,MATCH($B1626,Lists!$A$4:$A$153,0)),"Other / Unsorted"))</f>
        <v/>
      </c>
      <c r="D1626" s="51">
        <f>IF($B1626="","",IFERROR(INDEX(Lists!$C$4:$C$153,MATCH($B1626,Lists!$A$4:$A$153,0)),"Spending"))</f>
        <v/>
      </c>
      <c r="E1626" s="50" t="n"/>
      <c r="F1626" s="52" t="n"/>
      <c r="G1626" s="50" t="n"/>
      <c r="H1626" s="50" t="n"/>
      <c r="I1626" s="50" t="n"/>
    </row>
    <row r="1627" ht="15" customHeight="1" s="36">
      <c r="A1627" s="49" t="n"/>
      <c r="B1627" s="50" t="n"/>
      <c r="C1627" s="51">
        <f>IF($B1627="","",IFERROR(INDEX(Lists!$B$4:$B$153,MATCH($B1627,Lists!$A$4:$A$153,0)),"Other / Unsorted"))</f>
        <v/>
      </c>
      <c r="D1627" s="51">
        <f>IF($B1627="","",IFERROR(INDEX(Lists!$C$4:$C$153,MATCH($B1627,Lists!$A$4:$A$153,0)),"Spending"))</f>
        <v/>
      </c>
      <c r="E1627" s="50" t="n"/>
      <c r="F1627" s="52" t="n"/>
      <c r="G1627" s="50" t="n"/>
      <c r="H1627" s="50" t="n"/>
      <c r="I1627" s="50" t="n"/>
    </row>
    <row r="1628" ht="15" customHeight="1" s="36">
      <c r="A1628" s="49" t="n"/>
      <c r="B1628" s="50" t="n"/>
      <c r="C1628" s="51">
        <f>IF($B1628="","",IFERROR(INDEX(Lists!$B$4:$B$153,MATCH($B1628,Lists!$A$4:$A$153,0)),"Other / Unsorted"))</f>
        <v/>
      </c>
      <c r="D1628" s="51">
        <f>IF($B1628="","",IFERROR(INDEX(Lists!$C$4:$C$153,MATCH($B1628,Lists!$A$4:$A$153,0)),"Spending"))</f>
        <v/>
      </c>
      <c r="E1628" s="50" t="n"/>
      <c r="F1628" s="52" t="n"/>
      <c r="G1628" s="50" t="n"/>
      <c r="H1628" s="50" t="n"/>
      <c r="I1628" s="50" t="n"/>
    </row>
    <row r="1629" ht="15" customHeight="1" s="36">
      <c r="A1629" s="49" t="n"/>
      <c r="B1629" s="50" t="n"/>
      <c r="C1629" s="51">
        <f>IF($B1629="","",IFERROR(INDEX(Lists!$B$4:$B$153,MATCH($B1629,Lists!$A$4:$A$153,0)),"Other / Unsorted"))</f>
        <v/>
      </c>
      <c r="D1629" s="51">
        <f>IF($B1629="","",IFERROR(INDEX(Lists!$C$4:$C$153,MATCH($B1629,Lists!$A$4:$A$153,0)),"Spending"))</f>
        <v/>
      </c>
      <c r="E1629" s="50" t="n"/>
      <c r="F1629" s="52" t="n"/>
      <c r="G1629" s="50" t="n"/>
      <c r="H1629" s="50" t="n"/>
      <c r="I1629" s="50" t="n"/>
    </row>
    <row r="1630" ht="15" customHeight="1" s="36">
      <c r="A1630" s="49" t="n"/>
      <c r="B1630" s="50" t="n"/>
      <c r="C1630" s="51">
        <f>IF($B1630="","",IFERROR(INDEX(Lists!$B$4:$B$153,MATCH($B1630,Lists!$A$4:$A$153,0)),"Other / Unsorted"))</f>
        <v/>
      </c>
      <c r="D1630" s="51">
        <f>IF($B1630="","",IFERROR(INDEX(Lists!$C$4:$C$153,MATCH($B1630,Lists!$A$4:$A$153,0)),"Spending"))</f>
        <v/>
      </c>
      <c r="E1630" s="50" t="n"/>
      <c r="F1630" s="52" t="n"/>
      <c r="G1630" s="50" t="n"/>
      <c r="H1630" s="50" t="n"/>
      <c r="I1630" s="50" t="n"/>
    </row>
    <row r="1631" ht="15" customHeight="1" s="36">
      <c r="A1631" s="49" t="n"/>
      <c r="B1631" s="50" t="n"/>
      <c r="C1631" s="51">
        <f>IF($B1631="","",IFERROR(INDEX(Lists!$B$4:$B$153,MATCH($B1631,Lists!$A$4:$A$153,0)),"Other / Unsorted"))</f>
        <v/>
      </c>
      <c r="D1631" s="51">
        <f>IF($B1631="","",IFERROR(INDEX(Lists!$C$4:$C$153,MATCH($B1631,Lists!$A$4:$A$153,0)),"Spending"))</f>
        <v/>
      </c>
      <c r="E1631" s="50" t="n"/>
      <c r="F1631" s="52" t="n"/>
      <c r="G1631" s="50" t="n"/>
      <c r="H1631" s="50" t="n"/>
      <c r="I1631" s="50" t="n"/>
    </row>
    <row r="1632" ht="15" customHeight="1" s="36">
      <c r="A1632" s="49" t="n"/>
      <c r="B1632" s="50" t="n"/>
      <c r="C1632" s="51">
        <f>IF($B1632="","",IFERROR(INDEX(Lists!$B$4:$B$153,MATCH($B1632,Lists!$A$4:$A$153,0)),"Other / Unsorted"))</f>
        <v/>
      </c>
      <c r="D1632" s="51">
        <f>IF($B1632="","",IFERROR(INDEX(Lists!$C$4:$C$153,MATCH($B1632,Lists!$A$4:$A$153,0)),"Spending"))</f>
        <v/>
      </c>
      <c r="E1632" s="50" t="n"/>
      <c r="F1632" s="52" t="n"/>
      <c r="G1632" s="50" t="n"/>
      <c r="H1632" s="50" t="n"/>
      <c r="I1632" s="50" t="n"/>
    </row>
    <row r="1633" ht="15" customHeight="1" s="36">
      <c r="A1633" s="49" t="n"/>
      <c r="B1633" s="50" t="n"/>
      <c r="C1633" s="51">
        <f>IF($B1633="","",IFERROR(INDEX(Lists!$B$4:$B$153,MATCH($B1633,Lists!$A$4:$A$153,0)),"Other / Unsorted"))</f>
        <v/>
      </c>
      <c r="D1633" s="51">
        <f>IF($B1633="","",IFERROR(INDEX(Lists!$C$4:$C$153,MATCH($B1633,Lists!$A$4:$A$153,0)),"Spending"))</f>
        <v/>
      </c>
      <c r="E1633" s="50" t="n"/>
      <c r="F1633" s="52" t="n"/>
      <c r="G1633" s="50" t="n"/>
      <c r="H1633" s="50" t="n"/>
      <c r="I1633" s="50" t="n"/>
    </row>
    <row r="1634" ht="15" customHeight="1" s="36">
      <c r="A1634" s="49" t="n"/>
      <c r="B1634" s="50" t="n"/>
      <c r="C1634" s="51">
        <f>IF($B1634="","",IFERROR(INDEX(Lists!$B$4:$B$153,MATCH($B1634,Lists!$A$4:$A$153,0)),"Other / Unsorted"))</f>
        <v/>
      </c>
      <c r="D1634" s="51">
        <f>IF($B1634="","",IFERROR(INDEX(Lists!$C$4:$C$153,MATCH($B1634,Lists!$A$4:$A$153,0)),"Spending"))</f>
        <v/>
      </c>
      <c r="E1634" s="50" t="n"/>
      <c r="F1634" s="52" t="n"/>
      <c r="G1634" s="50" t="n"/>
      <c r="H1634" s="50" t="n"/>
      <c r="I1634" s="50" t="n"/>
    </row>
    <row r="1635" ht="15" customHeight="1" s="36">
      <c r="A1635" s="49" t="n"/>
      <c r="B1635" s="50" t="n"/>
      <c r="C1635" s="51">
        <f>IF($B1635="","",IFERROR(INDEX(Lists!$B$4:$B$153,MATCH($B1635,Lists!$A$4:$A$153,0)),"Other / Unsorted"))</f>
        <v/>
      </c>
      <c r="D1635" s="51">
        <f>IF($B1635="","",IFERROR(INDEX(Lists!$C$4:$C$153,MATCH($B1635,Lists!$A$4:$A$153,0)),"Spending"))</f>
        <v/>
      </c>
      <c r="E1635" s="50" t="n"/>
      <c r="F1635" s="52" t="n"/>
      <c r="G1635" s="50" t="n"/>
      <c r="H1635" s="50" t="n"/>
      <c r="I1635" s="50" t="n"/>
    </row>
    <row r="1636" ht="15" customHeight="1" s="36">
      <c r="A1636" s="49" t="n"/>
      <c r="B1636" s="50" t="n"/>
      <c r="C1636" s="51">
        <f>IF($B1636="","",IFERROR(INDEX(Lists!$B$4:$B$153,MATCH($B1636,Lists!$A$4:$A$153,0)),"Other / Unsorted"))</f>
        <v/>
      </c>
      <c r="D1636" s="51">
        <f>IF($B1636="","",IFERROR(INDEX(Lists!$C$4:$C$153,MATCH($B1636,Lists!$A$4:$A$153,0)),"Spending"))</f>
        <v/>
      </c>
      <c r="E1636" s="50" t="n"/>
      <c r="F1636" s="52" t="n"/>
      <c r="G1636" s="50" t="n"/>
      <c r="H1636" s="50" t="n"/>
      <c r="I1636" s="50" t="n"/>
    </row>
    <row r="1637" ht="15" customHeight="1" s="36">
      <c r="A1637" s="49" t="n"/>
      <c r="B1637" s="50" t="n"/>
      <c r="C1637" s="51">
        <f>IF($B1637="","",IFERROR(INDEX(Lists!$B$4:$B$153,MATCH($B1637,Lists!$A$4:$A$153,0)),"Other / Unsorted"))</f>
        <v/>
      </c>
      <c r="D1637" s="51">
        <f>IF($B1637="","",IFERROR(INDEX(Lists!$C$4:$C$153,MATCH($B1637,Lists!$A$4:$A$153,0)),"Spending"))</f>
        <v/>
      </c>
      <c r="E1637" s="50" t="n"/>
      <c r="F1637" s="52" t="n"/>
      <c r="G1637" s="50" t="n"/>
      <c r="H1637" s="50" t="n"/>
      <c r="I1637" s="50" t="n"/>
    </row>
    <row r="1638" ht="15" customHeight="1" s="36">
      <c r="A1638" s="49" t="n"/>
      <c r="B1638" s="50" t="n"/>
      <c r="C1638" s="51">
        <f>IF($B1638="","",IFERROR(INDEX(Lists!$B$4:$B$153,MATCH($B1638,Lists!$A$4:$A$153,0)),"Other / Unsorted"))</f>
        <v/>
      </c>
      <c r="D1638" s="51">
        <f>IF($B1638="","",IFERROR(INDEX(Lists!$C$4:$C$153,MATCH($B1638,Lists!$A$4:$A$153,0)),"Spending"))</f>
        <v/>
      </c>
      <c r="E1638" s="50" t="n"/>
      <c r="F1638" s="52" t="n"/>
      <c r="G1638" s="50" t="n"/>
      <c r="H1638" s="50" t="n"/>
      <c r="I1638" s="50" t="n"/>
    </row>
    <row r="1639" ht="15" customHeight="1" s="36">
      <c r="A1639" s="49" t="n"/>
      <c r="B1639" s="50" t="n"/>
      <c r="C1639" s="51">
        <f>IF($B1639="","",IFERROR(INDEX(Lists!$B$4:$B$153,MATCH($B1639,Lists!$A$4:$A$153,0)),"Other / Unsorted"))</f>
        <v/>
      </c>
      <c r="D1639" s="51">
        <f>IF($B1639="","",IFERROR(INDEX(Lists!$C$4:$C$153,MATCH($B1639,Lists!$A$4:$A$153,0)),"Spending"))</f>
        <v/>
      </c>
      <c r="E1639" s="50" t="n"/>
      <c r="F1639" s="52" t="n"/>
      <c r="G1639" s="50" t="n"/>
      <c r="H1639" s="50" t="n"/>
      <c r="I1639" s="50" t="n"/>
    </row>
    <row r="1640" ht="15" customHeight="1" s="36">
      <c r="A1640" s="49" t="n"/>
      <c r="B1640" s="50" t="n"/>
      <c r="C1640" s="51">
        <f>IF($B1640="","",IFERROR(INDEX(Lists!$B$4:$B$153,MATCH($B1640,Lists!$A$4:$A$153,0)),"Other / Unsorted"))</f>
        <v/>
      </c>
      <c r="D1640" s="51">
        <f>IF($B1640="","",IFERROR(INDEX(Lists!$C$4:$C$153,MATCH($B1640,Lists!$A$4:$A$153,0)),"Spending"))</f>
        <v/>
      </c>
      <c r="E1640" s="50" t="n"/>
      <c r="F1640" s="52" t="n"/>
      <c r="G1640" s="50" t="n"/>
      <c r="H1640" s="50" t="n"/>
      <c r="I1640" s="50" t="n"/>
    </row>
    <row r="1641" ht="15" customHeight="1" s="36">
      <c r="A1641" s="49" t="n"/>
      <c r="B1641" s="50" t="n"/>
      <c r="C1641" s="51">
        <f>IF($B1641="","",IFERROR(INDEX(Lists!$B$4:$B$153,MATCH($B1641,Lists!$A$4:$A$153,0)),"Other / Unsorted"))</f>
        <v/>
      </c>
      <c r="D1641" s="51">
        <f>IF($B1641="","",IFERROR(INDEX(Lists!$C$4:$C$153,MATCH($B1641,Lists!$A$4:$A$153,0)),"Spending"))</f>
        <v/>
      </c>
      <c r="E1641" s="50" t="n"/>
      <c r="F1641" s="52" t="n"/>
      <c r="G1641" s="50" t="n"/>
      <c r="H1641" s="50" t="n"/>
      <c r="I1641" s="50" t="n"/>
    </row>
    <row r="1642" ht="15" customHeight="1" s="36">
      <c r="A1642" s="49" t="n"/>
      <c r="B1642" s="50" t="n"/>
      <c r="C1642" s="51">
        <f>IF($B1642="","",IFERROR(INDEX(Lists!$B$4:$B$153,MATCH($B1642,Lists!$A$4:$A$153,0)),"Other / Unsorted"))</f>
        <v/>
      </c>
      <c r="D1642" s="51">
        <f>IF($B1642="","",IFERROR(INDEX(Lists!$C$4:$C$153,MATCH($B1642,Lists!$A$4:$A$153,0)),"Spending"))</f>
        <v/>
      </c>
      <c r="E1642" s="50" t="n"/>
      <c r="F1642" s="52" t="n"/>
      <c r="G1642" s="50" t="n"/>
      <c r="H1642" s="50" t="n"/>
      <c r="I1642" s="50" t="n"/>
    </row>
    <row r="1643" ht="15" customHeight="1" s="36">
      <c r="A1643" s="49" t="n"/>
      <c r="B1643" s="50" t="n"/>
      <c r="C1643" s="51">
        <f>IF($B1643="","",IFERROR(INDEX(Lists!$B$4:$B$153,MATCH($B1643,Lists!$A$4:$A$153,0)),"Other / Unsorted"))</f>
        <v/>
      </c>
      <c r="D1643" s="51">
        <f>IF($B1643="","",IFERROR(INDEX(Lists!$C$4:$C$153,MATCH($B1643,Lists!$A$4:$A$153,0)),"Spending"))</f>
        <v/>
      </c>
      <c r="E1643" s="50" t="n"/>
      <c r="F1643" s="52" t="n"/>
      <c r="G1643" s="50" t="n"/>
      <c r="H1643" s="50" t="n"/>
      <c r="I1643" s="50" t="n"/>
    </row>
    <row r="1644" ht="15" customHeight="1" s="36">
      <c r="A1644" s="49" t="n"/>
      <c r="B1644" s="50" t="n"/>
      <c r="C1644" s="51">
        <f>IF($B1644="","",IFERROR(INDEX(Lists!$B$4:$B$153,MATCH($B1644,Lists!$A$4:$A$153,0)),"Other / Unsorted"))</f>
        <v/>
      </c>
      <c r="D1644" s="51">
        <f>IF($B1644="","",IFERROR(INDEX(Lists!$C$4:$C$153,MATCH($B1644,Lists!$A$4:$A$153,0)),"Spending"))</f>
        <v/>
      </c>
      <c r="E1644" s="50" t="n"/>
      <c r="F1644" s="52" t="n"/>
      <c r="G1644" s="50" t="n"/>
      <c r="H1644" s="50" t="n"/>
      <c r="I1644" s="50" t="n"/>
    </row>
    <row r="1645" ht="15" customHeight="1" s="36">
      <c r="A1645" s="49" t="n"/>
      <c r="B1645" s="50" t="n"/>
      <c r="C1645" s="51">
        <f>IF($B1645="","",IFERROR(INDEX(Lists!$B$4:$B$153,MATCH($B1645,Lists!$A$4:$A$153,0)),"Other / Unsorted"))</f>
        <v/>
      </c>
      <c r="D1645" s="51">
        <f>IF($B1645="","",IFERROR(INDEX(Lists!$C$4:$C$153,MATCH($B1645,Lists!$A$4:$A$153,0)),"Spending"))</f>
        <v/>
      </c>
      <c r="E1645" s="50" t="n"/>
      <c r="F1645" s="52" t="n"/>
      <c r="G1645" s="50" t="n"/>
      <c r="H1645" s="50" t="n"/>
      <c r="I1645" s="50" t="n"/>
    </row>
    <row r="1646" ht="15" customHeight="1" s="36">
      <c r="A1646" s="49" t="n"/>
      <c r="B1646" s="50" t="n"/>
      <c r="C1646" s="51">
        <f>IF($B1646="","",IFERROR(INDEX(Lists!$B$4:$B$153,MATCH($B1646,Lists!$A$4:$A$153,0)),"Other / Unsorted"))</f>
        <v/>
      </c>
      <c r="D1646" s="51">
        <f>IF($B1646="","",IFERROR(INDEX(Lists!$C$4:$C$153,MATCH($B1646,Lists!$A$4:$A$153,0)),"Spending"))</f>
        <v/>
      </c>
      <c r="E1646" s="50" t="n"/>
      <c r="F1646" s="52" t="n"/>
      <c r="G1646" s="50" t="n"/>
      <c r="H1646" s="50" t="n"/>
      <c r="I1646" s="50" t="n"/>
    </row>
    <row r="1647" ht="15" customHeight="1" s="36">
      <c r="A1647" s="49" t="n"/>
      <c r="B1647" s="50" t="n"/>
      <c r="C1647" s="51">
        <f>IF($B1647="","",IFERROR(INDEX(Lists!$B$4:$B$153,MATCH($B1647,Lists!$A$4:$A$153,0)),"Other / Unsorted"))</f>
        <v/>
      </c>
      <c r="D1647" s="51">
        <f>IF($B1647="","",IFERROR(INDEX(Lists!$C$4:$C$153,MATCH($B1647,Lists!$A$4:$A$153,0)),"Spending"))</f>
        <v/>
      </c>
      <c r="E1647" s="50" t="n"/>
      <c r="F1647" s="52" t="n"/>
      <c r="G1647" s="50" t="n"/>
      <c r="H1647" s="50" t="n"/>
      <c r="I1647" s="50" t="n"/>
    </row>
    <row r="1648" ht="15" customHeight="1" s="36">
      <c r="A1648" s="49" t="n"/>
      <c r="B1648" s="50" t="n"/>
      <c r="C1648" s="51">
        <f>IF($B1648="","",IFERROR(INDEX(Lists!$B$4:$B$153,MATCH($B1648,Lists!$A$4:$A$153,0)),"Other / Unsorted"))</f>
        <v/>
      </c>
      <c r="D1648" s="51">
        <f>IF($B1648="","",IFERROR(INDEX(Lists!$C$4:$C$153,MATCH($B1648,Lists!$A$4:$A$153,0)),"Spending"))</f>
        <v/>
      </c>
      <c r="E1648" s="50" t="n"/>
      <c r="F1648" s="52" t="n"/>
      <c r="G1648" s="50" t="n"/>
      <c r="H1648" s="50" t="n"/>
      <c r="I1648" s="50" t="n"/>
    </row>
    <row r="1649" ht="15" customHeight="1" s="36">
      <c r="A1649" s="49" t="n"/>
      <c r="B1649" s="50" t="n"/>
      <c r="C1649" s="51">
        <f>IF($B1649="","",IFERROR(INDEX(Lists!$B$4:$B$153,MATCH($B1649,Lists!$A$4:$A$153,0)),"Other / Unsorted"))</f>
        <v/>
      </c>
      <c r="D1649" s="51">
        <f>IF($B1649="","",IFERROR(INDEX(Lists!$C$4:$C$153,MATCH($B1649,Lists!$A$4:$A$153,0)),"Spending"))</f>
        <v/>
      </c>
      <c r="E1649" s="50" t="n"/>
      <c r="F1649" s="52" t="n"/>
      <c r="G1649" s="50" t="n"/>
      <c r="H1649" s="50" t="n"/>
      <c r="I1649" s="50" t="n"/>
    </row>
    <row r="1650" ht="15" customHeight="1" s="36">
      <c r="A1650" s="49" t="n"/>
      <c r="B1650" s="50" t="n"/>
      <c r="C1650" s="51">
        <f>IF($B1650="","",IFERROR(INDEX(Lists!$B$4:$B$153,MATCH($B1650,Lists!$A$4:$A$153,0)),"Other / Unsorted"))</f>
        <v/>
      </c>
      <c r="D1650" s="51">
        <f>IF($B1650="","",IFERROR(INDEX(Lists!$C$4:$C$153,MATCH($B1650,Lists!$A$4:$A$153,0)),"Spending"))</f>
        <v/>
      </c>
      <c r="E1650" s="50" t="n"/>
      <c r="F1650" s="52" t="n"/>
      <c r="G1650" s="50" t="n"/>
      <c r="H1650" s="50" t="n"/>
      <c r="I1650" s="50" t="n"/>
    </row>
    <row r="1651" ht="15" customHeight="1" s="36">
      <c r="A1651" s="49" t="n"/>
      <c r="B1651" s="50" t="n"/>
      <c r="C1651" s="51">
        <f>IF($B1651="","",IFERROR(INDEX(Lists!$B$4:$B$153,MATCH($B1651,Lists!$A$4:$A$153,0)),"Other / Unsorted"))</f>
        <v/>
      </c>
      <c r="D1651" s="51">
        <f>IF($B1651="","",IFERROR(INDEX(Lists!$C$4:$C$153,MATCH($B1651,Lists!$A$4:$A$153,0)),"Spending"))</f>
        <v/>
      </c>
      <c r="E1651" s="50" t="n"/>
      <c r="F1651" s="52" t="n"/>
      <c r="G1651" s="50" t="n"/>
      <c r="H1651" s="50" t="n"/>
      <c r="I1651" s="50" t="n"/>
    </row>
    <row r="1652" ht="15" customHeight="1" s="36">
      <c r="A1652" s="49" t="n"/>
      <c r="B1652" s="50" t="n"/>
      <c r="C1652" s="51">
        <f>IF($B1652="","",IFERROR(INDEX(Lists!$B$4:$B$153,MATCH($B1652,Lists!$A$4:$A$153,0)),"Other / Unsorted"))</f>
        <v/>
      </c>
      <c r="D1652" s="51">
        <f>IF($B1652="","",IFERROR(INDEX(Lists!$C$4:$C$153,MATCH($B1652,Lists!$A$4:$A$153,0)),"Spending"))</f>
        <v/>
      </c>
      <c r="E1652" s="50" t="n"/>
      <c r="F1652" s="52" t="n"/>
      <c r="G1652" s="50" t="n"/>
      <c r="H1652" s="50" t="n"/>
      <c r="I1652" s="50" t="n"/>
    </row>
    <row r="1653" ht="15" customHeight="1" s="36">
      <c r="A1653" s="49" t="n"/>
      <c r="B1653" s="50" t="n"/>
      <c r="C1653" s="51">
        <f>IF($B1653="","",IFERROR(INDEX(Lists!$B$4:$B$153,MATCH($B1653,Lists!$A$4:$A$153,0)),"Other / Unsorted"))</f>
        <v/>
      </c>
      <c r="D1653" s="51">
        <f>IF($B1653="","",IFERROR(INDEX(Lists!$C$4:$C$153,MATCH($B1653,Lists!$A$4:$A$153,0)),"Spending"))</f>
        <v/>
      </c>
      <c r="E1653" s="50" t="n"/>
      <c r="F1653" s="52" t="n"/>
      <c r="G1653" s="50" t="n"/>
      <c r="H1653" s="50" t="n"/>
      <c r="I1653" s="50" t="n"/>
    </row>
    <row r="1654" ht="15" customHeight="1" s="36">
      <c r="A1654" s="49" t="n"/>
      <c r="B1654" s="50" t="n"/>
      <c r="C1654" s="51">
        <f>IF($B1654="","",IFERROR(INDEX(Lists!$B$4:$B$153,MATCH($B1654,Lists!$A$4:$A$153,0)),"Other / Unsorted"))</f>
        <v/>
      </c>
      <c r="D1654" s="51">
        <f>IF($B1654="","",IFERROR(INDEX(Lists!$C$4:$C$153,MATCH($B1654,Lists!$A$4:$A$153,0)),"Spending"))</f>
        <v/>
      </c>
      <c r="E1654" s="50" t="n"/>
      <c r="F1654" s="52" t="n"/>
      <c r="G1654" s="50" t="n"/>
      <c r="H1654" s="50" t="n"/>
      <c r="I1654" s="50" t="n"/>
    </row>
    <row r="1655" ht="15" customHeight="1" s="36">
      <c r="A1655" s="49" t="n"/>
      <c r="B1655" s="50" t="n"/>
      <c r="C1655" s="51">
        <f>IF($B1655="","",IFERROR(INDEX(Lists!$B$4:$B$153,MATCH($B1655,Lists!$A$4:$A$153,0)),"Other / Unsorted"))</f>
        <v/>
      </c>
      <c r="D1655" s="51">
        <f>IF($B1655="","",IFERROR(INDEX(Lists!$C$4:$C$153,MATCH($B1655,Lists!$A$4:$A$153,0)),"Spending"))</f>
        <v/>
      </c>
      <c r="E1655" s="50" t="n"/>
      <c r="F1655" s="52" t="n"/>
      <c r="G1655" s="50" t="n"/>
      <c r="H1655" s="50" t="n"/>
      <c r="I1655" s="50" t="n"/>
    </row>
    <row r="1656" ht="15" customHeight="1" s="36">
      <c r="A1656" s="49" t="n"/>
      <c r="B1656" s="50" t="n"/>
      <c r="C1656" s="51">
        <f>IF($B1656="","",IFERROR(INDEX(Lists!$B$4:$B$153,MATCH($B1656,Lists!$A$4:$A$153,0)),"Other / Unsorted"))</f>
        <v/>
      </c>
      <c r="D1656" s="51">
        <f>IF($B1656="","",IFERROR(INDEX(Lists!$C$4:$C$153,MATCH($B1656,Lists!$A$4:$A$153,0)),"Spending"))</f>
        <v/>
      </c>
      <c r="E1656" s="50" t="n"/>
      <c r="F1656" s="52" t="n"/>
      <c r="G1656" s="50" t="n"/>
      <c r="H1656" s="50" t="n"/>
      <c r="I1656" s="50" t="n"/>
    </row>
    <row r="1657" ht="15" customHeight="1" s="36">
      <c r="A1657" s="49" t="n"/>
      <c r="B1657" s="50" t="n"/>
      <c r="C1657" s="51">
        <f>IF($B1657="","",IFERROR(INDEX(Lists!$B$4:$B$153,MATCH($B1657,Lists!$A$4:$A$153,0)),"Other / Unsorted"))</f>
        <v/>
      </c>
      <c r="D1657" s="51">
        <f>IF($B1657="","",IFERROR(INDEX(Lists!$C$4:$C$153,MATCH($B1657,Lists!$A$4:$A$153,0)),"Spending"))</f>
        <v/>
      </c>
      <c r="E1657" s="50" t="n"/>
      <c r="F1657" s="52" t="n"/>
      <c r="G1657" s="50" t="n"/>
      <c r="H1657" s="50" t="n"/>
      <c r="I1657" s="50" t="n"/>
    </row>
    <row r="1658" ht="15" customHeight="1" s="36">
      <c r="A1658" s="49" t="n"/>
      <c r="B1658" s="50" t="n"/>
      <c r="C1658" s="51">
        <f>IF($B1658="","",IFERROR(INDEX(Lists!$B$4:$B$153,MATCH($B1658,Lists!$A$4:$A$153,0)),"Other / Unsorted"))</f>
        <v/>
      </c>
      <c r="D1658" s="51">
        <f>IF($B1658="","",IFERROR(INDEX(Lists!$C$4:$C$153,MATCH($B1658,Lists!$A$4:$A$153,0)),"Spending"))</f>
        <v/>
      </c>
      <c r="E1658" s="50" t="n"/>
      <c r="F1658" s="52" t="n"/>
      <c r="G1658" s="50" t="n"/>
      <c r="H1658" s="50" t="n"/>
      <c r="I1658" s="50" t="n"/>
    </row>
    <row r="1659" ht="15" customHeight="1" s="36">
      <c r="A1659" s="49" t="n"/>
      <c r="B1659" s="50" t="n"/>
      <c r="C1659" s="51">
        <f>IF($B1659="","",IFERROR(INDEX(Lists!$B$4:$B$153,MATCH($B1659,Lists!$A$4:$A$153,0)),"Other / Unsorted"))</f>
        <v/>
      </c>
      <c r="D1659" s="51">
        <f>IF($B1659="","",IFERROR(INDEX(Lists!$C$4:$C$153,MATCH($B1659,Lists!$A$4:$A$153,0)),"Spending"))</f>
        <v/>
      </c>
      <c r="E1659" s="50" t="n"/>
      <c r="F1659" s="52" t="n"/>
      <c r="G1659" s="50" t="n"/>
      <c r="H1659" s="50" t="n"/>
      <c r="I1659" s="50" t="n"/>
    </row>
    <row r="1660" ht="15" customHeight="1" s="36">
      <c r="A1660" s="49" t="n"/>
      <c r="B1660" s="50" t="n"/>
      <c r="C1660" s="51">
        <f>IF($B1660="","",IFERROR(INDEX(Lists!$B$4:$B$153,MATCH($B1660,Lists!$A$4:$A$153,0)),"Other / Unsorted"))</f>
        <v/>
      </c>
      <c r="D1660" s="51">
        <f>IF($B1660="","",IFERROR(INDEX(Lists!$C$4:$C$153,MATCH($B1660,Lists!$A$4:$A$153,0)),"Spending"))</f>
        <v/>
      </c>
      <c r="E1660" s="50" t="n"/>
      <c r="F1660" s="52" t="n"/>
      <c r="G1660" s="50" t="n"/>
      <c r="H1660" s="50" t="n"/>
      <c r="I1660" s="50" t="n"/>
    </row>
    <row r="1661" ht="15" customHeight="1" s="36">
      <c r="A1661" s="49" t="n"/>
      <c r="B1661" s="50" t="n"/>
      <c r="C1661" s="51">
        <f>IF($B1661="","",IFERROR(INDEX(Lists!$B$4:$B$153,MATCH($B1661,Lists!$A$4:$A$153,0)),"Other / Unsorted"))</f>
        <v/>
      </c>
      <c r="D1661" s="51">
        <f>IF($B1661="","",IFERROR(INDEX(Lists!$C$4:$C$153,MATCH($B1661,Lists!$A$4:$A$153,0)),"Spending"))</f>
        <v/>
      </c>
      <c r="E1661" s="50" t="n"/>
      <c r="F1661" s="52" t="n"/>
      <c r="G1661" s="50" t="n"/>
      <c r="H1661" s="50" t="n"/>
      <c r="I1661" s="50" t="n"/>
    </row>
    <row r="1662" ht="15" customHeight="1" s="36">
      <c r="A1662" s="49" t="n"/>
      <c r="B1662" s="50" t="n"/>
      <c r="C1662" s="51">
        <f>IF($B1662="","",IFERROR(INDEX(Lists!$B$4:$B$153,MATCH($B1662,Lists!$A$4:$A$153,0)),"Other / Unsorted"))</f>
        <v/>
      </c>
      <c r="D1662" s="51">
        <f>IF($B1662="","",IFERROR(INDEX(Lists!$C$4:$C$153,MATCH($B1662,Lists!$A$4:$A$153,0)),"Spending"))</f>
        <v/>
      </c>
      <c r="E1662" s="50" t="n"/>
      <c r="F1662" s="52" t="n"/>
      <c r="G1662" s="50" t="n"/>
      <c r="H1662" s="50" t="n"/>
      <c r="I1662" s="50" t="n"/>
    </row>
    <row r="1663" ht="15" customHeight="1" s="36">
      <c r="A1663" s="49" t="n"/>
      <c r="B1663" s="50" t="n"/>
      <c r="C1663" s="51">
        <f>IF($B1663="","",IFERROR(INDEX(Lists!$B$4:$B$153,MATCH($B1663,Lists!$A$4:$A$153,0)),"Other / Unsorted"))</f>
        <v/>
      </c>
      <c r="D1663" s="51">
        <f>IF($B1663="","",IFERROR(INDEX(Lists!$C$4:$C$153,MATCH($B1663,Lists!$A$4:$A$153,0)),"Spending"))</f>
        <v/>
      </c>
      <c r="E1663" s="50" t="n"/>
      <c r="F1663" s="52" t="n"/>
      <c r="G1663" s="50" t="n"/>
      <c r="H1663" s="50" t="n"/>
      <c r="I1663" s="50" t="n"/>
    </row>
    <row r="1664" ht="15" customHeight="1" s="36">
      <c r="A1664" s="49" t="n"/>
      <c r="B1664" s="50" t="n"/>
      <c r="C1664" s="51">
        <f>IF($B1664="","",IFERROR(INDEX(Lists!$B$4:$B$153,MATCH($B1664,Lists!$A$4:$A$153,0)),"Other / Unsorted"))</f>
        <v/>
      </c>
      <c r="D1664" s="51">
        <f>IF($B1664="","",IFERROR(INDEX(Lists!$C$4:$C$153,MATCH($B1664,Lists!$A$4:$A$153,0)),"Spending"))</f>
        <v/>
      </c>
      <c r="E1664" s="50" t="n"/>
      <c r="F1664" s="52" t="n"/>
      <c r="G1664" s="50" t="n"/>
      <c r="H1664" s="50" t="n"/>
      <c r="I1664" s="50" t="n"/>
    </row>
    <row r="1665" ht="15" customHeight="1" s="36">
      <c r="A1665" s="49" t="n"/>
      <c r="B1665" s="50" t="n"/>
      <c r="C1665" s="51">
        <f>IF($B1665="","",IFERROR(INDEX(Lists!$B$4:$B$153,MATCH($B1665,Lists!$A$4:$A$153,0)),"Other / Unsorted"))</f>
        <v/>
      </c>
      <c r="D1665" s="51">
        <f>IF($B1665="","",IFERROR(INDEX(Lists!$C$4:$C$153,MATCH($B1665,Lists!$A$4:$A$153,0)),"Spending"))</f>
        <v/>
      </c>
      <c r="E1665" s="50" t="n"/>
      <c r="F1665" s="52" t="n"/>
      <c r="G1665" s="50" t="n"/>
      <c r="H1665" s="50" t="n"/>
      <c r="I1665" s="50" t="n"/>
    </row>
    <row r="1666" ht="15" customHeight="1" s="36">
      <c r="A1666" s="49" t="n"/>
      <c r="B1666" s="50" t="n"/>
      <c r="C1666" s="51">
        <f>IF($B1666="","",IFERROR(INDEX(Lists!$B$4:$B$153,MATCH($B1666,Lists!$A$4:$A$153,0)),"Other / Unsorted"))</f>
        <v/>
      </c>
      <c r="D1666" s="51">
        <f>IF($B1666="","",IFERROR(INDEX(Lists!$C$4:$C$153,MATCH($B1666,Lists!$A$4:$A$153,0)),"Spending"))</f>
        <v/>
      </c>
      <c r="E1666" s="50" t="n"/>
      <c r="F1666" s="52" t="n"/>
      <c r="G1666" s="50" t="n"/>
      <c r="H1666" s="50" t="n"/>
      <c r="I1666" s="50" t="n"/>
    </row>
    <row r="1667" ht="15" customHeight="1" s="36">
      <c r="A1667" s="49" t="n"/>
      <c r="B1667" s="50" t="n"/>
      <c r="C1667" s="51">
        <f>IF($B1667="","",IFERROR(INDEX(Lists!$B$4:$B$153,MATCH($B1667,Lists!$A$4:$A$153,0)),"Other / Unsorted"))</f>
        <v/>
      </c>
      <c r="D1667" s="51">
        <f>IF($B1667="","",IFERROR(INDEX(Lists!$C$4:$C$153,MATCH($B1667,Lists!$A$4:$A$153,0)),"Spending"))</f>
        <v/>
      </c>
      <c r="E1667" s="50" t="n"/>
      <c r="F1667" s="52" t="n"/>
      <c r="G1667" s="50" t="n"/>
      <c r="H1667" s="50" t="n"/>
      <c r="I1667" s="50" t="n"/>
    </row>
    <row r="1668" ht="15" customHeight="1" s="36">
      <c r="A1668" s="49" t="n"/>
      <c r="B1668" s="50" t="n"/>
      <c r="C1668" s="51">
        <f>IF($B1668="","",IFERROR(INDEX(Lists!$B$4:$B$153,MATCH($B1668,Lists!$A$4:$A$153,0)),"Other / Unsorted"))</f>
        <v/>
      </c>
      <c r="D1668" s="51">
        <f>IF($B1668="","",IFERROR(INDEX(Lists!$C$4:$C$153,MATCH($B1668,Lists!$A$4:$A$153,0)),"Spending"))</f>
        <v/>
      </c>
      <c r="E1668" s="50" t="n"/>
      <c r="F1668" s="52" t="n"/>
      <c r="G1668" s="50" t="n"/>
      <c r="H1668" s="50" t="n"/>
      <c r="I1668" s="50" t="n"/>
    </row>
    <row r="1669" ht="15" customHeight="1" s="36">
      <c r="A1669" s="49" t="n"/>
      <c r="B1669" s="50" t="n"/>
      <c r="C1669" s="51">
        <f>IF($B1669="","",IFERROR(INDEX(Lists!$B$4:$B$153,MATCH($B1669,Lists!$A$4:$A$153,0)),"Other / Unsorted"))</f>
        <v/>
      </c>
      <c r="D1669" s="51">
        <f>IF($B1669="","",IFERROR(INDEX(Lists!$C$4:$C$153,MATCH($B1669,Lists!$A$4:$A$153,0)),"Spending"))</f>
        <v/>
      </c>
      <c r="E1669" s="50" t="n"/>
      <c r="F1669" s="52" t="n"/>
      <c r="G1669" s="50" t="n"/>
      <c r="H1669" s="50" t="n"/>
      <c r="I1669" s="50" t="n"/>
    </row>
    <row r="1670" ht="15" customHeight="1" s="36">
      <c r="A1670" s="49" t="n"/>
      <c r="B1670" s="50" t="n"/>
      <c r="C1670" s="51">
        <f>IF($B1670="","",IFERROR(INDEX(Lists!$B$4:$B$153,MATCH($B1670,Lists!$A$4:$A$153,0)),"Other / Unsorted"))</f>
        <v/>
      </c>
      <c r="D1670" s="51">
        <f>IF($B1670="","",IFERROR(INDEX(Lists!$C$4:$C$153,MATCH($B1670,Lists!$A$4:$A$153,0)),"Spending"))</f>
        <v/>
      </c>
      <c r="E1670" s="50" t="n"/>
      <c r="F1670" s="52" t="n"/>
      <c r="G1670" s="50" t="n"/>
      <c r="H1670" s="50" t="n"/>
      <c r="I1670" s="50" t="n"/>
    </row>
    <row r="1671" ht="15" customHeight="1" s="36">
      <c r="A1671" s="49" t="n"/>
      <c r="B1671" s="50" t="n"/>
      <c r="C1671" s="51">
        <f>IF($B1671="","",IFERROR(INDEX(Lists!$B$4:$B$153,MATCH($B1671,Lists!$A$4:$A$153,0)),"Other / Unsorted"))</f>
        <v/>
      </c>
      <c r="D1671" s="51">
        <f>IF($B1671="","",IFERROR(INDEX(Lists!$C$4:$C$153,MATCH($B1671,Lists!$A$4:$A$153,0)),"Spending"))</f>
        <v/>
      </c>
      <c r="E1671" s="50" t="n"/>
      <c r="F1671" s="52" t="n"/>
      <c r="G1671" s="50" t="n"/>
      <c r="H1671" s="50" t="n"/>
      <c r="I1671" s="50" t="n"/>
    </row>
    <row r="1672" ht="15" customHeight="1" s="36">
      <c r="A1672" s="49" t="n"/>
      <c r="B1672" s="50" t="n"/>
      <c r="C1672" s="51">
        <f>IF($B1672="","",IFERROR(INDEX(Lists!$B$4:$B$153,MATCH($B1672,Lists!$A$4:$A$153,0)),"Other / Unsorted"))</f>
        <v/>
      </c>
      <c r="D1672" s="51">
        <f>IF($B1672="","",IFERROR(INDEX(Lists!$C$4:$C$153,MATCH($B1672,Lists!$A$4:$A$153,0)),"Spending"))</f>
        <v/>
      </c>
      <c r="E1672" s="50" t="n"/>
      <c r="F1672" s="52" t="n"/>
      <c r="G1672" s="50" t="n"/>
      <c r="H1672" s="50" t="n"/>
      <c r="I1672" s="50" t="n"/>
    </row>
    <row r="1673" ht="15" customHeight="1" s="36">
      <c r="A1673" s="49" t="n"/>
      <c r="B1673" s="50" t="n"/>
      <c r="C1673" s="51">
        <f>IF($B1673="","",IFERROR(INDEX(Lists!$B$4:$B$153,MATCH($B1673,Lists!$A$4:$A$153,0)),"Other / Unsorted"))</f>
        <v/>
      </c>
      <c r="D1673" s="51">
        <f>IF($B1673="","",IFERROR(INDEX(Lists!$C$4:$C$153,MATCH($B1673,Lists!$A$4:$A$153,0)),"Spending"))</f>
        <v/>
      </c>
      <c r="E1673" s="50" t="n"/>
      <c r="F1673" s="52" t="n"/>
      <c r="G1673" s="50" t="n"/>
      <c r="H1673" s="50" t="n"/>
      <c r="I1673" s="50" t="n"/>
    </row>
    <row r="1674" ht="15" customHeight="1" s="36">
      <c r="A1674" s="49" t="n"/>
      <c r="B1674" s="50" t="n"/>
      <c r="C1674" s="51">
        <f>IF($B1674="","",IFERROR(INDEX(Lists!$B$4:$B$153,MATCH($B1674,Lists!$A$4:$A$153,0)),"Other / Unsorted"))</f>
        <v/>
      </c>
      <c r="D1674" s="51">
        <f>IF($B1674="","",IFERROR(INDEX(Lists!$C$4:$C$153,MATCH($B1674,Lists!$A$4:$A$153,0)),"Spending"))</f>
        <v/>
      </c>
      <c r="E1674" s="50" t="n"/>
      <c r="F1674" s="52" t="n"/>
      <c r="G1674" s="50" t="n"/>
      <c r="H1674" s="50" t="n"/>
      <c r="I1674" s="50" t="n"/>
    </row>
    <row r="1675" ht="15" customHeight="1" s="36">
      <c r="A1675" s="49" t="n"/>
      <c r="B1675" s="50" t="n"/>
      <c r="C1675" s="51">
        <f>IF($B1675="","",IFERROR(INDEX(Lists!$B$4:$B$153,MATCH($B1675,Lists!$A$4:$A$153,0)),"Other / Unsorted"))</f>
        <v/>
      </c>
      <c r="D1675" s="51">
        <f>IF($B1675="","",IFERROR(INDEX(Lists!$C$4:$C$153,MATCH($B1675,Lists!$A$4:$A$153,0)),"Spending"))</f>
        <v/>
      </c>
      <c r="E1675" s="50" t="n"/>
      <c r="F1675" s="52" t="n"/>
      <c r="G1675" s="50" t="n"/>
      <c r="H1675" s="50" t="n"/>
      <c r="I1675" s="50" t="n"/>
    </row>
    <row r="1676" ht="15" customHeight="1" s="36">
      <c r="A1676" s="49" t="n"/>
      <c r="B1676" s="50" t="n"/>
      <c r="C1676" s="51">
        <f>IF($B1676="","",IFERROR(INDEX(Lists!$B$4:$B$153,MATCH($B1676,Lists!$A$4:$A$153,0)),"Other / Unsorted"))</f>
        <v/>
      </c>
      <c r="D1676" s="51">
        <f>IF($B1676="","",IFERROR(INDEX(Lists!$C$4:$C$153,MATCH($B1676,Lists!$A$4:$A$153,0)),"Spending"))</f>
        <v/>
      </c>
      <c r="E1676" s="50" t="n"/>
      <c r="F1676" s="52" t="n"/>
      <c r="G1676" s="50" t="n"/>
      <c r="H1676" s="50" t="n"/>
      <c r="I1676" s="50" t="n"/>
    </row>
    <row r="1677" ht="15" customHeight="1" s="36">
      <c r="A1677" s="49" t="n"/>
      <c r="B1677" s="50" t="n"/>
      <c r="C1677" s="51">
        <f>IF($B1677="","",IFERROR(INDEX(Lists!$B$4:$B$153,MATCH($B1677,Lists!$A$4:$A$153,0)),"Other / Unsorted"))</f>
        <v/>
      </c>
      <c r="D1677" s="51">
        <f>IF($B1677="","",IFERROR(INDEX(Lists!$C$4:$C$153,MATCH($B1677,Lists!$A$4:$A$153,0)),"Spending"))</f>
        <v/>
      </c>
      <c r="E1677" s="50" t="n"/>
      <c r="F1677" s="52" t="n"/>
      <c r="G1677" s="50" t="n"/>
      <c r="H1677" s="50" t="n"/>
      <c r="I1677" s="50" t="n"/>
    </row>
    <row r="1678" ht="15" customHeight="1" s="36">
      <c r="A1678" s="49" t="n"/>
      <c r="B1678" s="50" t="n"/>
      <c r="C1678" s="51">
        <f>IF($B1678="","",IFERROR(INDEX(Lists!$B$4:$B$153,MATCH($B1678,Lists!$A$4:$A$153,0)),"Other / Unsorted"))</f>
        <v/>
      </c>
      <c r="D1678" s="51">
        <f>IF($B1678="","",IFERROR(INDEX(Lists!$C$4:$C$153,MATCH($B1678,Lists!$A$4:$A$153,0)),"Spending"))</f>
        <v/>
      </c>
      <c r="E1678" s="50" t="n"/>
      <c r="F1678" s="52" t="n"/>
      <c r="G1678" s="50" t="n"/>
      <c r="H1678" s="50" t="n"/>
      <c r="I1678" s="50" t="n"/>
    </row>
    <row r="1679" ht="15" customHeight="1" s="36">
      <c r="A1679" s="49" t="n"/>
      <c r="B1679" s="50" t="n"/>
      <c r="C1679" s="51">
        <f>IF($B1679="","",IFERROR(INDEX(Lists!$B$4:$B$153,MATCH($B1679,Lists!$A$4:$A$153,0)),"Other / Unsorted"))</f>
        <v/>
      </c>
      <c r="D1679" s="51">
        <f>IF($B1679="","",IFERROR(INDEX(Lists!$C$4:$C$153,MATCH($B1679,Lists!$A$4:$A$153,0)),"Spending"))</f>
        <v/>
      </c>
      <c r="E1679" s="50" t="n"/>
      <c r="F1679" s="52" t="n"/>
      <c r="G1679" s="50" t="n"/>
      <c r="H1679" s="50" t="n"/>
      <c r="I1679" s="50" t="n"/>
    </row>
    <row r="1680" ht="15" customHeight="1" s="36">
      <c r="A1680" s="49" t="n"/>
      <c r="B1680" s="50" t="n"/>
      <c r="C1680" s="51">
        <f>IF($B1680="","",IFERROR(INDEX(Lists!$B$4:$B$153,MATCH($B1680,Lists!$A$4:$A$153,0)),"Other / Unsorted"))</f>
        <v/>
      </c>
      <c r="D1680" s="51">
        <f>IF($B1680="","",IFERROR(INDEX(Lists!$C$4:$C$153,MATCH($B1680,Lists!$A$4:$A$153,0)),"Spending"))</f>
        <v/>
      </c>
      <c r="E1680" s="50" t="n"/>
      <c r="F1680" s="52" t="n"/>
      <c r="G1680" s="50" t="n"/>
      <c r="H1680" s="50" t="n"/>
      <c r="I1680" s="50" t="n"/>
    </row>
    <row r="1681" ht="15" customHeight="1" s="36">
      <c r="A1681" s="49" t="n"/>
      <c r="B1681" s="50" t="n"/>
      <c r="C1681" s="51">
        <f>IF($B1681="","",IFERROR(INDEX(Lists!$B$4:$B$153,MATCH($B1681,Lists!$A$4:$A$153,0)),"Other / Unsorted"))</f>
        <v/>
      </c>
      <c r="D1681" s="51">
        <f>IF($B1681="","",IFERROR(INDEX(Lists!$C$4:$C$153,MATCH($B1681,Lists!$A$4:$A$153,0)),"Spending"))</f>
        <v/>
      </c>
      <c r="E1681" s="50" t="n"/>
      <c r="F1681" s="52" t="n"/>
      <c r="G1681" s="50" t="n"/>
      <c r="H1681" s="50" t="n"/>
      <c r="I1681" s="50" t="n"/>
    </row>
    <row r="1682" ht="15" customHeight="1" s="36">
      <c r="A1682" s="49" t="n"/>
      <c r="B1682" s="50" t="n"/>
      <c r="C1682" s="51">
        <f>IF($B1682="","",IFERROR(INDEX(Lists!$B$4:$B$153,MATCH($B1682,Lists!$A$4:$A$153,0)),"Other / Unsorted"))</f>
        <v/>
      </c>
      <c r="D1682" s="51">
        <f>IF($B1682="","",IFERROR(INDEX(Lists!$C$4:$C$153,MATCH($B1682,Lists!$A$4:$A$153,0)),"Spending"))</f>
        <v/>
      </c>
      <c r="E1682" s="50" t="n"/>
      <c r="F1682" s="52" t="n"/>
      <c r="G1682" s="50" t="n"/>
      <c r="H1682" s="50" t="n"/>
      <c r="I1682" s="50" t="n"/>
    </row>
    <row r="1683" ht="15" customHeight="1" s="36">
      <c r="A1683" s="49" t="n"/>
      <c r="B1683" s="50" t="n"/>
      <c r="C1683" s="51">
        <f>IF($B1683="","",IFERROR(INDEX(Lists!$B$4:$B$153,MATCH($B1683,Lists!$A$4:$A$153,0)),"Other / Unsorted"))</f>
        <v/>
      </c>
      <c r="D1683" s="51">
        <f>IF($B1683="","",IFERROR(INDEX(Lists!$C$4:$C$153,MATCH($B1683,Lists!$A$4:$A$153,0)),"Spending"))</f>
        <v/>
      </c>
      <c r="E1683" s="50" t="n"/>
      <c r="F1683" s="52" t="n"/>
      <c r="G1683" s="50" t="n"/>
      <c r="H1683" s="50" t="n"/>
      <c r="I1683" s="50" t="n"/>
    </row>
    <row r="1684" ht="15" customHeight="1" s="36">
      <c r="A1684" s="49" t="n"/>
      <c r="B1684" s="50" t="n"/>
      <c r="C1684" s="51">
        <f>IF($B1684="","",IFERROR(INDEX(Lists!$B$4:$B$153,MATCH($B1684,Lists!$A$4:$A$153,0)),"Other / Unsorted"))</f>
        <v/>
      </c>
      <c r="D1684" s="51">
        <f>IF($B1684="","",IFERROR(INDEX(Lists!$C$4:$C$153,MATCH($B1684,Lists!$A$4:$A$153,0)),"Spending"))</f>
        <v/>
      </c>
      <c r="E1684" s="50" t="n"/>
      <c r="F1684" s="52" t="n"/>
      <c r="G1684" s="50" t="n"/>
      <c r="H1684" s="50" t="n"/>
      <c r="I1684" s="50" t="n"/>
    </row>
    <row r="1685" ht="15" customHeight="1" s="36">
      <c r="A1685" s="49" t="n"/>
      <c r="B1685" s="50" t="n"/>
      <c r="C1685" s="51">
        <f>IF($B1685="","",IFERROR(INDEX(Lists!$B$4:$B$153,MATCH($B1685,Lists!$A$4:$A$153,0)),"Other / Unsorted"))</f>
        <v/>
      </c>
      <c r="D1685" s="51">
        <f>IF($B1685="","",IFERROR(INDEX(Lists!$C$4:$C$153,MATCH($B1685,Lists!$A$4:$A$153,0)),"Spending"))</f>
        <v/>
      </c>
      <c r="E1685" s="50" t="n"/>
      <c r="F1685" s="52" t="n"/>
      <c r="G1685" s="50" t="n"/>
      <c r="H1685" s="50" t="n"/>
      <c r="I1685" s="50" t="n"/>
    </row>
    <row r="1686" ht="15" customHeight="1" s="36">
      <c r="A1686" s="49" t="n"/>
      <c r="B1686" s="50" t="n"/>
      <c r="C1686" s="51">
        <f>IF($B1686="","",IFERROR(INDEX(Lists!$B$4:$B$153,MATCH($B1686,Lists!$A$4:$A$153,0)),"Other / Unsorted"))</f>
        <v/>
      </c>
      <c r="D1686" s="51">
        <f>IF($B1686="","",IFERROR(INDEX(Lists!$C$4:$C$153,MATCH($B1686,Lists!$A$4:$A$153,0)),"Spending"))</f>
        <v/>
      </c>
      <c r="E1686" s="50" t="n"/>
      <c r="F1686" s="52" t="n"/>
      <c r="G1686" s="50" t="n"/>
      <c r="H1686" s="50" t="n"/>
      <c r="I1686" s="50" t="n"/>
    </row>
    <row r="1687" ht="15" customHeight="1" s="36">
      <c r="A1687" s="49" t="n"/>
      <c r="B1687" s="50" t="n"/>
      <c r="C1687" s="51">
        <f>IF($B1687="","",IFERROR(INDEX(Lists!$B$4:$B$153,MATCH($B1687,Lists!$A$4:$A$153,0)),"Other / Unsorted"))</f>
        <v/>
      </c>
      <c r="D1687" s="51">
        <f>IF($B1687="","",IFERROR(INDEX(Lists!$C$4:$C$153,MATCH($B1687,Lists!$A$4:$A$153,0)),"Spending"))</f>
        <v/>
      </c>
      <c r="E1687" s="50" t="n"/>
      <c r="F1687" s="52" t="n"/>
      <c r="G1687" s="50" t="n"/>
      <c r="H1687" s="50" t="n"/>
      <c r="I1687" s="50" t="n"/>
    </row>
    <row r="1688" ht="15" customHeight="1" s="36">
      <c r="A1688" s="49" t="n"/>
      <c r="B1688" s="50" t="n"/>
      <c r="C1688" s="51">
        <f>IF($B1688="","",IFERROR(INDEX(Lists!$B$4:$B$153,MATCH($B1688,Lists!$A$4:$A$153,0)),"Other / Unsorted"))</f>
        <v/>
      </c>
      <c r="D1688" s="51">
        <f>IF($B1688="","",IFERROR(INDEX(Lists!$C$4:$C$153,MATCH($B1688,Lists!$A$4:$A$153,0)),"Spending"))</f>
        <v/>
      </c>
      <c r="E1688" s="50" t="n"/>
      <c r="F1688" s="52" t="n"/>
      <c r="G1688" s="50" t="n"/>
      <c r="H1688" s="50" t="n"/>
      <c r="I1688" s="50" t="n"/>
    </row>
    <row r="1689" ht="15" customHeight="1" s="36">
      <c r="A1689" s="49" t="n"/>
      <c r="B1689" s="50" t="n"/>
      <c r="C1689" s="51">
        <f>IF($B1689="","",IFERROR(INDEX(Lists!$B$4:$B$153,MATCH($B1689,Lists!$A$4:$A$153,0)),"Other / Unsorted"))</f>
        <v/>
      </c>
      <c r="D1689" s="51">
        <f>IF($B1689="","",IFERROR(INDEX(Lists!$C$4:$C$153,MATCH($B1689,Lists!$A$4:$A$153,0)),"Spending"))</f>
        <v/>
      </c>
      <c r="E1689" s="50" t="n"/>
      <c r="F1689" s="52" t="n"/>
      <c r="G1689" s="50" t="n"/>
      <c r="H1689" s="50" t="n"/>
      <c r="I1689" s="50" t="n"/>
    </row>
    <row r="1690" ht="15" customHeight="1" s="36">
      <c r="A1690" s="49" t="n"/>
      <c r="B1690" s="50" t="n"/>
      <c r="C1690" s="51">
        <f>IF($B1690="","",IFERROR(INDEX(Lists!$B$4:$B$153,MATCH($B1690,Lists!$A$4:$A$153,0)),"Other / Unsorted"))</f>
        <v/>
      </c>
      <c r="D1690" s="51">
        <f>IF($B1690="","",IFERROR(INDEX(Lists!$C$4:$C$153,MATCH($B1690,Lists!$A$4:$A$153,0)),"Spending"))</f>
        <v/>
      </c>
      <c r="E1690" s="50" t="n"/>
      <c r="F1690" s="52" t="n"/>
      <c r="G1690" s="50" t="n"/>
      <c r="H1690" s="50" t="n"/>
      <c r="I1690" s="50" t="n"/>
    </row>
    <row r="1691" ht="15" customHeight="1" s="36">
      <c r="A1691" s="49" t="n"/>
      <c r="B1691" s="50" t="n"/>
      <c r="C1691" s="51">
        <f>IF($B1691="","",IFERROR(INDEX(Lists!$B$4:$B$153,MATCH($B1691,Lists!$A$4:$A$153,0)),"Other / Unsorted"))</f>
        <v/>
      </c>
      <c r="D1691" s="51">
        <f>IF($B1691="","",IFERROR(INDEX(Lists!$C$4:$C$153,MATCH($B1691,Lists!$A$4:$A$153,0)),"Spending"))</f>
        <v/>
      </c>
      <c r="E1691" s="50" t="n"/>
      <c r="F1691" s="52" t="n"/>
      <c r="G1691" s="50" t="n"/>
      <c r="H1691" s="50" t="n"/>
      <c r="I1691" s="50" t="n"/>
    </row>
    <row r="1692" ht="15" customHeight="1" s="36">
      <c r="A1692" s="49" t="n"/>
      <c r="B1692" s="50" t="n"/>
      <c r="C1692" s="51">
        <f>IF($B1692="","",IFERROR(INDEX(Lists!$B$4:$B$153,MATCH($B1692,Lists!$A$4:$A$153,0)),"Other / Unsorted"))</f>
        <v/>
      </c>
      <c r="D1692" s="51">
        <f>IF($B1692="","",IFERROR(INDEX(Lists!$C$4:$C$153,MATCH($B1692,Lists!$A$4:$A$153,0)),"Spending"))</f>
        <v/>
      </c>
      <c r="E1692" s="50" t="n"/>
      <c r="F1692" s="52" t="n"/>
      <c r="G1692" s="50" t="n"/>
      <c r="H1692" s="50" t="n"/>
      <c r="I1692" s="50" t="n"/>
    </row>
    <row r="1693" ht="15" customHeight="1" s="36">
      <c r="A1693" s="49" t="n"/>
      <c r="B1693" s="50" t="n"/>
      <c r="C1693" s="51">
        <f>IF($B1693="","",IFERROR(INDEX(Lists!$B$4:$B$153,MATCH($B1693,Lists!$A$4:$A$153,0)),"Other / Unsorted"))</f>
        <v/>
      </c>
      <c r="D1693" s="51">
        <f>IF($B1693="","",IFERROR(INDEX(Lists!$C$4:$C$153,MATCH($B1693,Lists!$A$4:$A$153,0)),"Spending"))</f>
        <v/>
      </c>
      <c r="E1693" s="50" t="n"/>
      <c r="F1693" s="52" t="n"/>
      <c r="G1693" s="50" t="n"/>
      <c r="H1693" s="50" t="n"/>
      <c r="I1693" s="50" t="n"/>
    </row>
    <row r="1694" ht="15" customHeight="1" s="36">
      <c r="A1694" s="49" t="n"/>
      <c r="B1694" s="50" t="n"/>
      <c r="C1694" s="51">
        <f>IF($B1694="","",IFERROR(INDEX(Lists!$B$4:$B$153,MATCH($B1694,Lists!$A$4:$A$153,0)),"Other / Unsorted"))</f>
        <v/>
      </c>
      <c r="D1694" s="51">
        <f>IF($B1694="","",IFERROR(INDEX(Lists!$C$4:$C$153,MATCH($B1694,Lists!$A$4:$A$153,0)),"Spending"))</f>
        <v/>
      </c>
      <c r="E1694" s="50" t="n"/>
      <c r="F1694" s="52" t="n"/>
      <c r="G1694" s="50" t="n"/>
      <c r="H1694" s="50" t="n"/>
      <c r="I1694" s="50" t="n"/>
    </row>
    <row r="1695" ht="15" customHeight="1" s="36">
      <c r="A1695" s="49" t="n"/>
      <c r="B1695" s="50" t="n"/>
      <c r="C1695" s="51">
        <f>IF($B1695="","",IFERROR(INDEX(Lists!$B$4:$B$153,MATCH($B1695,Lists!$A$4:$A$153,0)),"Other / Unsorted"))</f>
        <v/>
      </c>
      <c r="D1695" s="51">
        <f>IF($B1695="","",IFERROR(INDEX(Lists!$C$4:$C$153,MATCH($B1695,Lists!$A$4:$A$153,0)),"Spending"))</f>
        <v/>
      </c>
      <c r="E1695" s="50" t="n"/>
      <c r="F1695" s="52" t="n"/>
      <c r="G1695" s="50" t="n"/>
      <c r="H1695" s="50" t="n"/>
      <c r="I1695" s="50" t="n"/>
    </row>
    <row r="1696" ht="15" customHeight="1" s="36">
      <c r="A1696" s="49" t="n"/>
      <c r="B1696" s="50" t="n"/>
      <c r="C1696" s="51">
        <f>IF($B1696="","",IFERROR(INDEX(Lists!$B$4:$B$153,MATCH($B1696,Lists!$A$4:$A$153,0)),"Other / Unsorted"))</f>
        <v/>
      </c>
      <c r="D1696" s="51">
        <f>IF($B1696="","",IFERROR(INDEX(Lists!$C$4:$C$153,MATCH($B1696,Lists!$A$4:$A$153,0)),"Spending"))</f>
        <v/>
      </c>
      <c r="E1696" s="50" t="n"/>
      <c r="F1696" s="52" t="n"/>
      <c r="G1696" s="50" t="n"/>
      <c r="H1696" s="50" t="n"/>
      <c r="I1696" s="50" t="n"/>
    </row>
    <row r="1697" ht="15" customHeight="1" s="36">
      <c r="A1697" s="49" t="n"/>
      <c r="B1697" s="50" t="n"/>
      <c r="C1697" s="51">
        <f>IF($B1697="","",IFERROR(INDEX(Lists!$B$4:$B$153,MATCH($B1697,Lists!$A$4:$A$153,0)),"Other / Unsorted"))</f>
        <v/>
      </c>
      <c r="D1697" s="51">
        <f>IF($B1697="","",IFERROR(INDEX(Lists!$C$4:$C$153,MATCH($B1697,Lists!$A$4:$A$153,0)),"Spending"))</f>
        <v/>
      </c>
      <c r="E1697" s="50" t="n"/>
      <c r="F1697" s="52" t="n"/>
      <c r="G1697" s="50" t="n"/>
      <c r="H1697" s="50" t="n"/>
      <c r="I1697" s="50" t="n"/>
    </row>
    <row r="1698" ht="15" customHeight="1" s="36">
      <c r="A1698" s="49" t="n"/>
      <c r="B1698" s="50" t="n"/>
      <c r="C1698" s="51">
        <f>IF($B1698="","",IFERROR(INDEX(Lists!$B$4:$B$153,MATCH($B1698,Lists!$A$4:$A$153,0)),"Other / Unsorted"))</f>
        <v/>
      </c>
      <c r="D1698" s="51">
        <f>IF($B1698="","",IFERROR(INDEX(Lists!$C$4:$C$153,MATCH($B1698,Lists!$A$4:$A$153,0)),"Spending"))</f>
        <v/>
      </c>
      <c r="E1698" s="50" t="n"/>
      <c r="F1698" s="52" t="n"/>
      <c r="G1698" s="50" t="n"/>
      <c r="H1698" s="50" t="n"/>
      <c r="I1698" s="50" t="n"/>
    </row>
    <row r="1699" ht="15" customHeight="1" s="36">
      <c r="A1699" s="49" t="n"/>
      <c r="B1699" s="50" t="n"/>
      <c r="C1699" s="51">
        <f>IF($B1699="","",IFERROR(INDEX(Lists!$B$4:$B$153,MATCH($B1699,Lists!$A$4:$A$153,0)),"Other / Unsorted"))</f>
        <v/>
      </c>
      <c r="D1699" s="51">
        <f>IF($B1699="","",IFERROR(INDEX(Lists!$C$4:$C$153,MATCH($B1699,Lists!$A$4:$A$153,0)),"Spending"))</f>
        <v/>
      </c>
      <c r="E1699" s="50" t="n"/>
      <c r="F1699" s="52" t="n"/>
      <c r="G1699" s="50" t="n"/>
      <c r="H1699" s="50" t="n"/>
      <c r="I1699" s="50" t="n"/>
    </row>
    <row r="1700" ht="15" customHeight="1" s="36">
      <c r="A1700" s="49" t="n"/>
      <c r="B1700" s="50" t="n"/>
      <c r="C1700" s="51">
        <f>IF($B1700="","",IFERROR(INDEX(Lists!$B$4:$B$153,MATCH($B1700,Lists!$A$4:$A$153,0)),"Other / Unsorted"))</f>
        <v/>
      </c>
      <c r="D1700" s="51">
        <f>IF($B1700="","",IFERROR(INDEX(Lists!$C$4:$C$153,MATCH($B1700,Lists!$A$4:$A$153,0)),"Spending"))</f>
        <v/>
      </c>
      <c r="E1700" s="50" t="n"/>
      <c r="F1700" s="52" t="n"/>
      <c r="G1700" s="50" t="n"/>
      <c r="H1700" s="50" t="n"/>
      <c r="I1700" s="50" t="n"/>
    </row>
    <row r="1701" ht="15" customHeight="1" s="36">
      <c r="A1701" s="49" t="n"/>
      <c r="B1701" s="50" t="n"/>
      <c r="C1701" s="51">
        <f>IF($B1701="","",IFERROR(INDEX(Lists!$B$4:$B$153,MATCH($B1701,Lists!$A$4:$A$153,0)),"Other / Unsorted"))</f>
        <v/>
      </c>
      <c r="D1701" s="51">
        <f>IF($B1701="","",IFERROR(INDEX(Lists!$C$4:$C$153,MATCH($B1701,Lists!$A$4:$A$153,0)),"Spending"))</f>
        <v/>
      </c>
      <c r="E1701" s="50" t="n"/>
      <c r="F1701" s="52" t="n"/>
      <c r="G1701" s="50" t="n"/>
      <c r="H1701" s="50" t="n"/>
      <c r="I1701" s="50" t="n"/>
    </row>
    <row r="1702" ht="15" customHeight="1" s="36">
      <c r="A1702" s="49" t="n"/>
      <c r="B1702" s="50" t="n"/>
      <c r="C1702" s="51">
        <f>IF($B1702="","",IFERROR(INDEX(Lists!$B$4:$B$153,MATCH($B1702,Lists!$A$4:$A$153,0)),"Other / Unsorted"))</f>
        <v/>
      </c>
      <c r="D1702" s="51">
        <f>IF($B1702="","",IFERROR(INDEX(Lists!$C$4:$C$153,MATCH($B1702,Lists!$A$4:$A$153,0)),"Spending"))</f>
        <v/>
      </c>
      <c r="E1702" s="50" t="n"/>
      <c r="F1702" s="52" t="n"/>
      <c r="G1702" s="50" t="n"/>
      <c r="H1702" s="50" t="n"/>
      <c r="I1702" s="50" t="n"/>
    </row>
    <row r="1703" ht="15" customHeight="1" s="36">
      <c r="A1703" s="49" t="n"/>
      <c r="B1703" s="50" t="n"/>
      <c r="C1703" s="51">
        <f>IF($B1703="","",IFERROR(INDEX(Lists!$B$4:$B$153,MATCH($B1703,Lists!$A$4:$A$153,0)),"Other / Unsorted"))</f>
        <v/>
      </c>
      <c r="D1703" s="51">
        <f>IF($B1703="","",IFERROR(INDEX(Lists!$C$4:$C$153,MATCH($B1703,Lists!$A$4:$A$153,0)),"Spending"))</f>
        <v/>
      </c>
      <c r="E1703" s="50" t="n"/>
      <c r="F1703" s="52" t="n"/>
      <c r="G1703" s="50" t="n"/>
      <c r="H1703" s="50" t="n"/>
      <c r="I1703" s="50" t="n"/>
    </row>
    <row r="1704" ht="15" customHeight="1" s="36">
      <c r="A1704" s="49" t="n"/>
      <c r="B1704" s="50" t="n"/>
      <c r="C1704" s="51">
        <f>IF($B1704="","",IFERROR(INDEX(Lists!$B$4:$B$153,MATCH($B1704,Lists!$A$4:$A$153,0)),"Other / Unsorted"))</f>
        <v/>
      </c>
      <c r="D1704" s="51">
        <f>IF($B1704="","",IFERROR(INDEX(Lists!$C$4:$C$153,MATCH($B1704,Lists!$A$4:$A$153,0)),"Spending"))</f>
        <v/>
      </c>
      <c r="E1704" s="50" t="n"/>
      <c r="F1704" s="52" t="n"/>
      <c r="G1704" s="50" t="n"/>
      <c r="H1704" s="50" t="n"/>
      <c r="I1704" s="50" t="n"/>
    </row>
    <row r="1705" ht="15" customHeight="1" s="36">
      <c r="A1705" s="49" t="n"/>
      <c r="B1705" s="50" t="n"/>
      <c r="C1705" s="51">
        <f>IF($B1705="","",IFERROR(INDEX(Lists!$B$4:$B$153,MATCH($B1705,Lists!$A$4:$A$153,0)),"Other / Unsorted"))</f>
        <v/>
      </c>
      <c r="D1705" s="51">
        <f>IF($B1705="","",IFERROR(INDEX(Lists!$C$4:$C$153,MATCH($B1705,Lists!$A$4:$A$153,0)),"Spending"))</f>
        <v/>
      </c>
      <c r="E1705" s="50" t="n"/>
      <c r="F1705" s="52" t="n"/>
      <c r="G1705" s="50" t="n"/>
      <c r="H1705" s="50" t="n"/>
      <c r="I1705" s="50" t="n"/>
    </row>
    <row r="1706" ht="15" customHeight="1" s="36">
      <c r="A1706" s="49" t="n"/>
      <c r="B1706" s="50" t="n"/>
      <c r="C1706" s="51">
        <f>IF($B1706="","",IFERROR(INDEX(Lists!$B$4:$B$153,MATCH($B1706,Lists!$A$4:$A$153,0)),"Other / Unsorted"))</f>
        <v/>
      </c>
      <c r="D1706" s="51">
        <f>IF($B1706="","",IFERROR(INDEX(Lists!$C$4:$C$153,MATCH($B1706,Lists!$A$4:$A$153,0)),"Spending"))</f>
        <v/>
      </c>
      <c r="E1706" s="50" t="n"/>
      <c r="F1706" s="52" t="n"/>
      <c r="G1706" s="50" t="n"/>
      <c r="H1706" s="50" t="n"/>
      <c r="I1706" s="50" t="n"/>
    </row>
    <row r="1707" ht="15" customHeight="1" s="36">
      <c r="A1707" s="49" t="n"/>
      <c r="B1707" s="50" t="n"/>
      <c r="C1707" s="51">
        <f>IF($B1707="","",IFERROR(INDEX(Lists!$B$4:$B$153,MATCH($B1707,Lists!$A$4:$A$153,0)),"Other / Unsorted"))</f>
        <v/>
      </c>
      <c r="D1707" s="51">
        <f>IF($B1707="","",IFERROR(INDEX(Lists!$C$4:$C$153,MATCH($B1707,Lists!$A$4:$A$153,0)),"Spending"))</f>
        <v/>
      </c>
      <c r="E1707" s="50" t="n"/>
      <c r="F1707" s="52" t="n"/>
      <c r="G1707" s="50" t="n"/>
      <c r="H1707" s="50" t="n"/>
      <c r="I1707" s="50" t="n"/>
    </row>
    <row r="1708" ht="15" customHeight="1" s="36">
      <c r="A1708" s="49" t="n"/>
      <c r="B1708" s="50" t="n"/>
      <c r="C1708" s="51">
        <f>IF($B1708="","",IFERROR(INDEX(Lists!$B$4:$B$153,MATCH($B1708,Lists!$A$4:$A$153,0)),"Other / Unsorted"))</f>
        <v/>
      </c>
      <c r="D1708" s="51">
        <f>IF($B1708="","",IFERROR(INDEX(Lists!$C$4:$C$153,MATCH($B1708,Lists!$A$4:$A$153,0)),"Spending"))</f>
        <v/>
      </c>
      <c r="E1708" s="50" t="n"/>
      <c r="F1708" s="52" t="n"/>
      <c r="G1708" s="50" t="n"/>
      <c r="H1708" s="50" t="n"/>
      <c r="I1708" s="50" t="n"/>
    </row>
    <row r="1709" ht="15" customHeight="1" s="36">
      <c r="A1709" s="49" t="n"/>
      <c r="B1709" s="50" t="n"/>
      <c r="C1709" s="51">
        <f>IF($B1709="","",IFERROR(INDEX(Lists!$B$4:$B$153,MATCH($B1709,Lists!$A$4:$A$153,0)),"Other / Unsorted"))</f>
        <v/>
      </c>
      <c r="D1709" s="51">
        <f>IF($B1709="","",IFERROR(INDEX(Lists!$C$4:$C$153,MATCH($B1709,Lists!$A$4:$A$153,0)),"Spending"))</f>
        <v/>
      </c>
      <c r="E1709" s="50" t="n"/>
      <c r="F1709" s="52" t="n"/>
      <c r="G1709" s="50" t="n"/>
      <c r="H1709" s="50" t="n"/>
      <c r="I1709" s="50" t="n"/>
    </row>
    <row r="1710" ht="15" customHeight="1" s="36">
      <c r="A1710" s="49" t="n"/>
      <c r="B1710" s="50" t="n"/>
      <c r="C1710" s="51">
        <f>IF($B1710="","",IFERROR(INDEX(Lists!$B$4:$B$153,MATCH($B1710,Lists!$A$4:$A$153,0)),"Other / Unsorted"))</f>
        <v/>
      </c>
      <c r="D1710" s="51">
        <f>IF($B1710="","",IFERROR(INDEX(Lists!$C$4:$C$153,MATCH($B1710,Lists!$A$4:$A$153,0)),"Spending"))</f>
        <v/>
      </c>
      <c r="E1710" s="50" t="n"/>
      <c r="F1710" s="52" t="n"/>
      <c r="G1710" s="50" t="n"/>
      <c r="H1710" s="50" t="n"/>
      <c r="I1710" s="50" t="n"/>
    </row>
    <row r="1711" ht="15" customHeight="1" s="36">
      <c r="A1711" s="49" t="n"/>
      <c r="B1711" s="50" t="n"/>
      <c r="C1711" s="51">
        <f>IF($B1711="","",IFERROR(INDEX(Lists!$B$4:$B$153,MATCH($B1711,Lists!$A$4:$A$153,0)),"Other / Unsorted"))</f>
        <v/>
      </c>
      <c r="D1711" s="51">
        <f>IF($B1711="","",IFERROR(INDEX(Lists!$C$4:$C$153,MATCH($B1711,Lists!$A$4:$A$153,0)),"Spending"))</f>
        <v/>
      </c>
      <c r="E1711" s="50" t="n"/>
      <c r="F1711" s="52" t="n"/>
      <c r="G1711" s="50" t="n"/>
      <c r="H1711" s="50" t="n"/>
      <c r="I1711" s="50" t="n"/>
    </row>
    <row r="1712" ht="15" customHeight="1" s="36">
      <c r="A1712" s="49" t="n"/>
      <c r="B1712" s="50" t="n"/>
      <c r="C1712" s="51">
        <f>IF($B1712="","",IFERROR(INDEX(Lists!$B$4:$B$153,MATCH($B1712,Lists!$A$4:$A$153,0)),"Other / Unsorted"))</f>
        <v/>
      </c>
      <c r="D1712" s="51">
        <f>IF($B1712="","",IFERROR(INDEX(Lists!$C$4:$C$153,MATCH($B1712,Lists!$A$4:$A$153,0)),"Spending"))</f>
        <v/>
      </c>
      <c r="E1712" s="50" t="n"/>
      <c r="F1712" s="52" t="n"/>
      <c r="G1712" s="50" t="n"/>
      <c r="H1712" s="50" t="n"/>
      <c r="I1712" s="50" t="n"/>
    </row>
    <row r="1713" ht="15" customHeight="1" s="36">
      <c r="A1713" s="49" t="n"/>
      <c r="B1713" s="50" t="n"/>
      <c r="C1713" s="51">
        <f>IF($B1713="","",IFERROR(INDEX(Lists!$B$4:$B$153,MATCH($B1713,Lists!$A$4:$A$153,0)),"Other / Unsorted"))</f>
        <v/>
      </c>
      <c r="D1713" s="51">
        <f>IF($B1713="","",IFERROR(INDEX(Lists!$C$4:$C$153,MATCH($B1713,Lists!$A$4:$A$153,0)),"Spending"))</f>
        <v/>
      </c>
      <c r="E1713" s="50" t="n"/>
      <c r="F1713" s="52" t="n"/>
      <c r="G1713" s="50" t="n"/>
      <c r="H1713" s="50" t="n"/>
      <c r="I1713" s="50" t="n"/>
    </row>
    <row r="1714" ht="15" customHeight="1" s="36">
      <c r="A1714" s="49" t="n"/>
      <c r="B1714" s="50" t="n"/>
      <c r="C1714" s="51">
        <f>IF($B1714="","",IFERROR(INDEX(Lists!$B$4:$B$153,MATCH($B1714,Lists!$A$4:$A$153,0)),"Other / Unsorted"))</f>
        <v/>
      </c>
      <c r="D1714" s="51">
        <f>IF($B1714="","",IFERROR(INDEX(Lists!$C$4:$C$153,MATCH($B1714,Lists!$A$4:$A$153,0)),"Spending"))</f>
        <v/>
      </c>
      <c r="E1714" s="50" t="n"/>
      <c r="F1714" s="52" t="n"/>
      <c r="G1714" s="50" t="n"/>
      <c r="H1714" s="50" t="n"/>
      <c r="I1714" s="50" t="n"/>
    </row>
    <row r="1715" ht="15" customHeight="1" s="36">
      <c r="A1715" s="49" t="n"/>
      <c r="B1715" s="50" t="n"/>
      <c r="C1715" s="51">
        <f>IF($B1715="","",IFERROR(INDEX(Lists!$B$4:$B$153,MATCH($B1715,Lists!$A$4:$A$153,0)),"Other / Unsorted"))</f>
        <v/>
      </c>
      <c r="D1715" s="51">
        <f>IF($B1715="","",IFERROR(INDEX(Lists!$C$4:$C$153,MATCH($B1715,Lists!$A$4:$A$153,0)),"Spending"))</f>
        <v/>
      </c>
      <c r="E1715" s="50" t="n"/>
      <c r="F1715" s="52" t="n"/>
      <c r="G1715" s="50" t="n"/>
      <c r="H1715" s="50" t="n"/>
      <c r="I1715" s="50" t="n"/>
    </row>
    <row r="1716" ht="15" customHeight="1" s="36">
      <c r="A1716" s="49" t="n"/>
      <c r="B1716" s="50" t="n"/>
      <c r="C1716" s="51">
        <f>IF($B1716="","",IFERROR(INDEX(Lists!$B$4:$B$153,MATCH($B1716,Lists!$A$4:$A$153,0)),"Other / Unsorted"))</f>
        <v/>
      </c>
      <c r="D1716" s="51">
        <f>IF($B1716="","",IFERROR(INDEX(Lists!$C$4:$C$153,MATCH($B1716,Lists!$A$4:$A$153,0)),"Spending"))</f>
        <v/>
      </c>
      <c r="E1716" s="50" t="n"/>
      <c r="F1716" s="52" t="n"/>
      <c r="G1716" s="50" t="n"/>
      <c r="H1716" s="50" t="n"/>
      <c r="I1716" s="50" t="n"/>
    </row>
    <row r="1717" ht="15" customHeight="1" s="36">
      <c r="A1717" s="49" t="n"/>
      <c r="B1717" s="50" t="n"/>
      <c r="C1717" s="51">
        <f>IF($B1717="","",IFERROR(INDEX(Lists!$B$4:$B$153,MATCH($B1717,Lists!$A$4:$A$153,0)),"Other / Unsorted"))</f>
        <v/>
      </c>
      <c r="D1717" s="51">
        <f>IF($B1717="","",IFERROR(INDEX(Lists!$C$4:$C$153,MATCH($B1717,Lists!$A$4:$A$153,0)),"Spending"))</f>
        <v/>
      </c>
      <c r="E1717" s="50" t="n"/>
      <c r="F1717" s="52" t="n"/>
      <c r="G1717" s="50" t="n"/>
      <c r="H1717" s="50" t="n"/>
      <c r="I1717" s="50" t="n"/>
    </row>
    <row r="1718" ht="15" customHeight="1" s="36">
      <c r="A1718" s="49" t="n"/>
      <c r="B1718" s="50" t="n"/>
      <c r="C1718" s="51">
        <f>IF($B1718="","",IFERROR(INDEX(Lists!$B$4:$B$153,MATCH($B1718,Lists!$A$4:$A$153,0)),"Other / Unsorted"))</f>
        <v/>
      </c>
      <c r="D1718" s="51">
        <f>IF($B1718="","",IFERROR(INDEX(Lists!$C$4:$C$153,MATCH($B1718,Lists!$A$4:$A$153,0)),"Spending"))</f>
        <v/>
      </c>
      <c r="E1718" s="50" t="n"/>
      <c r="F1718" s="52" t="n"/>
      <c r="G1718" s="50" t="n"/>
      <c r="H1718" s="50" t="n"/>
      <c r="I1718" s="50" t="n"/>
    </row>
    <row r="1719" ht="15" customHeight="1" s="36">
      <c r="A1719" s="49" t="n"/>
      <c r="B1719" s="50" t="n"/>
      <c r="C1719" s="51">
        <f>IF($B1719="","",IFERROR(INDEX(Lists!$B$4:$B$153,MATCH($B1719,Lists!$A$4:$A$153,0)),"Other / Unsorted"))</f>
        <v/>
      </c>
      <c r="D1719" s="51">
        <f>IF($B1719="","",IFERROR(INDEX(Lists!$C$4:$C$153,MATCH($B1719,Lists!$A$4:$A$153,0)),"Spending"))</f>
        <v/>
      </c>
      <c r="E1719" s="50" t="n"/>
      <c r="F1719" s="52" t="n"/>
      <c r="G1719" s="50" t="n"/>
      <c r="H1719" s="50" t="n"/>
      <c r="I1719" s="50" t="n"/>
    </row>
    <row r="1720" ht="15" customHeight="1" s="36">
      <c r="A1720" s="49" t="n"/>
      <c r="B1720" s="50" t="n"/>
      <c r="C1720" s="51">
        <f>IF($B1720="","",IFERROR(INDEX(Lists!$B$4:$B$153,MATCH($B1720,Lists!$A$4:$A$153,0)),"Other / Unsorted"))</f>
        <v/>
      </c>
      <c r="D1720" s="51">
        <f>IF($B1720="","",IFERROR(INDEX(Lists!$C$4:$C$153,MATCH($B1720,Lists!$A$4:$A$153,0)),"Spending"))</f>
        <v/>
      </c>
      <c r="E1720" s="50" t="n"/>
      <c r="F1720" s="52" t="n"/>
      <c r="G1720" s="50" t="n"/>
      <c r="H1720" s="50" t="n"/>
      <c r="I1720" s="50" t="n"/>
    </row>
    <row r="1721" ht="15" customHeight="1" s="36">
      <c r="A1721" s="49" t="n"/>
      <c r="B1721" s="50" t="n"/>
      <c r="C1721" s="51">
        <f>IF($B1721="","",IFERROR(INDEX(Lists!$B$4:$B$153,MATCH($B1721,Lists!$A$4:$A$153,0)),"Other / Unsorted"))</f>
        <v/>
      </c>
      <c r="D1721" s="51">
        <f>IF($B1721="","",IFERROR(INDEX(Lists!$C$4:$C$153,MATCH($B1721,Lists!$A$4:$A$153,0)),"Spending"))</f>
        <v/>
      </c>
      <c r="E1721" s="50" t="n"/>
      <c r="F1721" s="52" t="n"/>
      <c r="G1721" s="50" t="n"/>
      <c r="H1721" s="50" t="n"/>
      <c r="I1721" s="50" t="n"/>
    </row>
    <row r="1722" ht="15" customHeight="1" s="36">
      <c r="A1722" s="49" t="n"/>
      <c r="B1722" s="50" t="n"/>
      <c r="C1722" s="51">
        <f>IF($B1722="","",IFERROR(INDEX(Lists!$B$4:$B$153,MATCH($B1722,Lists!$A$4:$A$153,0)),"Other / Unsorted"))</f>
        <v/>
      </c>
      <c r="D1722" s="51">
        <f>IF($B1722="","",IFERROR(INDEX(Lists!$C$4:$C$153,MATCH($B1722,Lists!$A$4:$A$153,0)),"Spending"))</f>
        <v/>
      </c>
      <c r="E1722" s="50" t="n"/>
      <c r="F1722" s="52" t="n"/>
      <c r="G1722" s="50" t="n"/>
      <c r="H1722" s="50" t="n"/>
      <c r="I1722" s="50" t="n"/>
    </row>
    <row r="1723" ht="15" customHeight="1" s="36">
      <c r="A1723" s="49" t="n"/>
      <c r="B1723" s="50" t="n"/>
      <c r="C1723" s="51">
        <f>IF($B1723="","",IFERROR(INDEX(Lists!$B$4:$B$153,MATCH($B1723,Lists!$A$4:$A$153,0)),"Other / Unsorted"))</f>
        <v/>
      </c>
      <c r="D1723" s="51">
        <f>IF($B1723="","",IFERROR(INDEX(Lists!$C$4:$C$153,MATCH($B1723,Lists!$A$4:$A$153,0)),"Spending"))</f>
        <v/>
      </c>
      <c r="E1723" s="50" t="n"/>
      <c r="F1723" s="52" t="n"/>
      <c r="G1723" s="50" t="n"/>
      <c r="H1723" s="50" t="n"/>
      <c r="I1723" s="50" t="n"/>
    </row>
    <row r="1724" ht="15" customHeight="1" s="36">
      <c r="A1724" s="49" t="n"/>
      <c r="B1724" s="50" t="n"/>
      <c r="C1724" s="51">
        <f>IF($B1724="","",IFERROR(INDEX(Lists!$B$4:$B$153,MATCH($B1724,Lists!$A$4:$A$153,0)),"Other / Unsorted"))</f>
        <v/>
      </c>
      <c r="D1724" s="51">
        <f>IF($B1724="","",IFERROR(INDEX(Lists!$C$4:$C$153,MATCH($B1724,Lists!$A$4:$A$153,0)),"Spending"))</f>
        <v/>
      </c>
      <c r="E1724" s="50" t="n"/>
      <c r="F1724" s="52" t="n"/>
      <c r="G1724" s="50" t="n"/>
      <c r="H1724" s="50" t="n"/>
      <c r="I1724" s="50" t="n"/>
    </row>
    <row r="1725" ht="15" customHeight="1" s="36">
      <c r="A1725" s="49" t="n"/>
      <c r="B1725" s="50" t="n"/>
      <c r="C1725" s="51">
        <f>IF($B1725="","",IFERROR(INDEX(Lists!$B$4:$B$153,MATCH($B1725,Lists!$A$4:$A$153,0)),"Other / Unsorted"))</f>
        <v/>
      </c>
      <c r="D1725" s="51">
        <f>IF($B1725="","",IFERROR(INDEX(Lists!$C$4:$C$153,MATCH($B1725,Lists!$A$4:$A$153,0)),"Spending"))</f>
        <v/>
      </c>
      <c r="E1725" s="50" t="n"/>
      <c r="F1725" s="52" t="n"/>
      <c r="G1725" s="50" t="n"/>
      <c r="H1725" s="50" t="n"/>
      <c r="I1725" s="50" t="n"/>
    </row>
    <row r="1726" ht="15" customHeight="1" s="36">
      <c r="A1726" s="49" t="n"/>
      <c r="B1726" s="50" t="n"/>
      <c r="C1726" s="51">
        <f>IF($B1726="","",IFERROR(INDEX(Lists!$B$4:$B$153,MATCH($B1726,Lists!$A$4:$A$153,0)),"Other / Unsorted"))</f>
        <v/>
      </c>
      <c r="D1726" s="51">
        <f>IF($B1726="","",IFERROR(INDEX(Lists!$C$4:$C$153,MATCH($B1726,Lists!$A$4:$A$153,0)),"Spending"))</f>
        <v/>
      </c>
      <c r="E1726" s="50" t="n"/>
      <c r="F1726" s="52" t="n"/>
      <c r="G1726" s="50" t="n"/>
      <c r="H1726" s="50" t="n"/>
      <c r="I1726" s="50" t="n"/>
    </row>
    <row r="1727" ht="15" customHeight="1" s="36">
      <c r="A1727" s="49" t="n"/>
      <c r="B1727" s="50" t="n"/>
      <c r="C1727" s="51">
        <f>IF($B1727="","",IFERROR(INDEX(Lists!$B$4:$B$153,MATCH($B1727,Lists!$A$4:$A$153,0)),"Other / Unsorted"))</f>
        <v/>
      </c>
      <c r="D1727" s="51">
        <f>IF($B1727="","",IFERROR(INDEX(Lists!$C$4:$C$153,MATCH($B1727,Lists!$A$4:$A$153,0)),"Spending"))</f>
        <v/>
      </c>
      <c r="E1727" s="50" t="n"/>
      <c r="F1727" s="52" t="n"/>
      <c r="G1727" s="50" t="n"/>
      <c r="H1727" s="50" t="n"/>
      <c r="I1727" s="50" t="n"/>
    </row>
    <row r="1728" ht="15" customHeight="1" s="36">
      <c r="A1728" s="49" t="n"/>
      <c r="B1728" s="50" t="n"/>
      <c r="C1728" s="51">
        <f>IF($B1728="","",IFERROR(INDEX(Lists!$B$4:$B$153,MATCH($B1728,Lists!$A$4:$A$153,0)),"Other / Unsorted"))</f>
        <v/>
      </c>
      <c r="D1728" s="51">
        <f>IF($B1728="","",IFERROR(INDEX(Lists!$C$4:$C$153,MATCH($B1728,Lists!$A$4:$A$153,0)),"Spending"))</f>
        <v/>
      </c>
      <c r="E1728" s="50" t="n"/>
      <c r="F1728" s="52" t="n"/>
      <c r="G1728" s="50" t="n"/>
      <c r="H1728" s="50" t="n"/>
      <c r="I1728" s="50" t="n"/>
    </row>
    <row r="1729" ht="15" customHeight="1" s="36">
      <c r="A1729" s="49" t="n"/>
      <c r="B1729" s="50" t="n"/>
      <c r="C1729" s="51">
        <f>IF($B1729="","",IFERROR(INDEX(Lists!$B$4:$B$153,MATCH($B1729,Lists!$A$4:$A$153,0)),"Other / Unsorted"))</f>
        <v/>
      </c>
      <c r="D1729" s="51">
        <f>IF($B1729="","",IFERROR(INDEX(Lists!$C$4:$C$153,MATCH($B1729,Lists!$A$4:$A$153,0)),"Spending"))</f>
        <v/>
      </c>
      <c r="E1729" s="50" t="n"/>
      <c r="F1729" s="52" t="n"/>
      <c r="G1729" s="50" t="n"/>
      <c r="H1729" s="50" t="n"/>
      <c r="I1729" s="50" t="n"/>
    </row>
    <row r="1730" ht="15" customHeight="1" s="36">
      <c r="A1730" s="49" t="n"/>
      <c r="B1730" s="50" t="n"/>
      <c r="C1730" s="51">
        <f>IF($B1730="","",IFERROR(INDEX(Lists!$B$4:$B$153,MATCH($B1730,Lists!$A$4:$A$153,0)),"Other / Unsorted"))</f>
        <v/>
      </c>
      <c r="D1730" s="51">
        <f>IF($B1730="","",IFERROR(INDEX(Lists!$C$4:$C$153,MATCH($B1730,Lists!$A$4:$A$153,0)),"Spending"))</f>
        <v/>
      </c>
      <c r="E1730" s="50" t="n"/>
      <c r="F1730" s="52" t="n"/>
      <c r="G1730" s="50" t="n"/>
      <c r="H1730" s="50" t="n"/>
      <c r="I1730" s="50" t="n"/>
    </row>
    <row r="1731" ht="15" customHeight="1" s="36">
      <c r="A1731" s="49" t="n"/>
      <c r="B1731" s="50" t="n"/>
      <c r="C1731" s="51">
        <f>IF($B1731="","",IFERROR(INDEX(Lists!$B$4:$B$153,MATCH($B1731,Lists!$A$4:$A$153,0)),"Other / Unsorted"))</f>
        <v/>
      </c>
      <c r="D1731" s="51">
        <f>IF($B1731="","",IFERROR(INDEX(Lists!$C$4:$C$153,MATCH($B1731,Lists!$A$4:$A$153,0)),"Spending"))</f>
        <v/>
      </c>
      <c r="E1731" s="50" t="n"/>
      <c r="F1731" s="52" t="n"/>
      <c r="G1731" s="50" t="n"/>
      <c r="H1731" s="50" t="n"/>
      <c r="I1731" s="50" t="n"/>
    </row>
    <row r="1732" ht="15" customHeight="1" s="36">
      <c r="A1732" s="49" t="n"/>
      <c r="B1732" s="50" t="n"/>
      <c r="C1732" s="51">
        <f>IF($B1732="","",IFERROR(INDEX(Lists!$B$4:$B$153,MATCH($B1732,Lists!$A$4:$A$153,0)),"Other / Unsorted"))</f>
        <v/>
      </c>
      <c r="D1732" s="51">
        <f>IF($B1732="","",IFERROR(INDEX(Lists!$C$4:$C$153,MATCH($B1732,Lists!$A$4:$A$153,0)),"Spending"))</f>
        <v/>
      </c>
      <c r="E1732" s="50" t="n"/>
      <c r="F1732" s="52" t="n"/>
      <c r="G1732" s="50" t="n"/>
      <c r="H1732" s="50" t="n"/>
      <c r="I1732" s="50" t="n"/>
    </row>
    <row r="1733" ht="15" customHeight="1" s="36">
      <c r="A1733" s="49" t="n"/>
      <c r="B1733" s="50" t="n"/>
      <c r="C1733" s="51">
        <f>IF($B1733="","",IFERROR(INDEX(Lists!$B$4:$B$153,MATCH($B1733,Lists!$A$4:$A$153,0)),"Other / Unsorted"))</f>
        <v/>
      </c>
      <c r="D1733" s="51">
        <f>IF($B1733="","",IFERROR(INDEX(Lists!$C$4:$C$153,MATCH($B1733,Lists!$A$4:$A$153,0)),"Spending"))</f>
        <v/>
      </c>
      <c r="E1733" s="50" t="n"/>
      <c r="F1733" s="52" t="n"/>
      <c r="G1733" s="50" t="n"/>
      <c r="H1733" s="50" t="n"/>
      <c r="I1733" s="50" t="n"/>
    </row>
    <row r="1734" ht="15" customHeight="1" s="36">
      <c r="A1734" s="49" t="n"/>
      <c r="B1734" s="50" t="n"/>
      <c r="C1734" s="51">
        <f>IF($B1734="","",IFERROR(INDEX(Lists!$B$4:$B$153,MATCH($B1734,Lists!$A$4:$A$153,0)),"Other / Unsorted"))</f>
        <v/>
      </c>
      <c r="D1734" s="51">
        <f>IF($B1734="","",IFERROR(INDEX(Lists!$C$4:$C$153,MATCH($B1734,Lists!$A$4:$A$153,0)),"Spending"))</f>
        <v/>
      </c>
      <c r="E1734" s="50" t="n"/>
      <c r="F1734" s="52" t="n"/>
      <c r="G1734" s="50" t="n"/>
      <c r="H1734" s="50" t="n"/>
      <c r="I1734" s="50" t="n"/>
    </row>
    <row r="1735" ht="15" customHeight="1" s="36">
      <c r="A1735" s="49" t="n"/>
      <c r="B1735" s="50" t="n"/>
      <c r="C1735" s="51">
        <f>IF($B1735="","",IFERROR(INDEX(Lists!$B$4:$B$153,MATCH($B1735,Lists!$A$4:$A$153,0)),"Other / Unsorted"))</f>
        <v/>
      </c>
      <c r="D1735" s="51">
        <f>IF($B1735="","",IFERROR(INDEX(Lists!$C$4:$C$153,MATCH($B1735,Lists!$A$4:$A$153,0)),"Spending"))</f>
        <v/>
      </c>
      <c r="E1735" s="50" t="n"/>
      <c r="F1735" s="52" t="n"/>
      <c r="G1735" s="50" t="n"/>
      <c r="H1735" s="50" t="n"/>
      <c r="I1735" s="50" t="n"/>
    </row>
    <row r="1736" ht="15" customHeight="1" s="36">
      <c r="A1736" s="49" t="n"/>
      <c r="B1736" s="50" t="n"/>
      <c r="C1736" s="51">
        <f>IF($B1736="","",IFERROR(INDEX(Lists!$B$4:$B$153,MATCH($B1736,Lists!$A$4:$A$153,0)),"Other / Unsorted"))</f>
        <v/>
      </c>
      <c r="D1736" s="51">
        <f>IF($B1736="","",IFERROR(INDEX(Lists!$C$4:$C$153,MATCH($B1736,Lists!$A$4:$A$153,0)),"Spending"))</f>
        <v/>
      </c>
      <c r="E1736" s="50" t="n"/>
      <c r="F1736" s="52" t="n"/>
      <c r="G1736" s="50" t="n"/>
      <c r="H1736" s="50" t="n"/>
      <c r="I1736" s="50" t="n"/>
    </row>
    <row r="1737" ht="15" customHeight="1" s="36">
      <c r="A1737" s="49" t="n"/>
      <c r="B1737" s="50" t="n"/>
      <c r="C1737" s="51">
        <f>IF($B1737="","",IFERROR(INDEX(Lists!$B$4:$B$153,MATCH($B1737,Lists!$A$4:$A$153,0)),"Other / Unsorted"))</f>
        <v/>
      </c>
      <c r="D1737" s="51">
        <f>IF($B1737="","",IFERROR(INDEX(Lists!$C$4:$C$153,MATCH($B1737,Lists!$A$4:$A$153,0)),"Spending"))</f>
        <v/>
      </c>
      <c r="E1737" s="50" t="n"/>
      <c r="F1737" s="52" t="n"/>
      <c r="G1737" s="50" t="n"/>
      <c r="H1737" s="50" t="n"/>
      <c r="I1737" s="50" t="n"/>
    </row>
    <row r="1738" ht="15" customHeight="1" s="36">
      <c r="A1738" s="49" t="n"/>
      <c r="B1738" s="50" t="n"/>
      <c r="C1738" s="51">
        <f>IF($B1738="","",IFERROR(INDEX(Lists!$B$4:$B$153,MATCH($B1738,Lists!$A$4:$A$153,0)),"Other / Unsorted"))</f>
        <v/>
      </c>
      <c r="D1738" s="51">
        <f>IF($B1738="","",IFERROR(INDEX(Lists!$C$4:$C$153,MATCH($B1738,Lists!$A$4:$A$153,0)),"Spending"))</f>
        <v/>
      </c>
      <c r="E1738" s="50" t="n"/>
      <c r="F1738" s="52" t="n"/>
      <c r="G1738" s="50" t="n"/>
      <c r="H1738" s="50" t="n"/>
      <c r="I1738" s="50" t="n"/>
    </row>
    <row r="1739" ht="15" customHeight="1" s="36">
      <c r="A1739" s="49" t="n"/>
      <c r="B1739" s="50" t="n"/>
      <c r="C1739" s="51">
        <f>IF($B1739="","",IFERROR(INDEX(Lists!$B$4:$B$153,MATCH($B1739,Lists!$A$4:$A$153,0)),"Other / Unsorted"))</f>
        <v/>
      </c>
      <c r="D1739" s="51">
        <f>IF($B1739="","",IFERROR(INDEX(Lists!$C$4:$C$153,MATCH($B1739,Lists!$A$4:$A$153,0)),"Spending"))</f>
        <v/>
      </c>
      <c r="E1739" s="50" t="n"/>
      <c r="F1739" s="52" t="n"/>
      <c r="G1739" s="50" t="n"/>
      <c r="H1739" s="50" t="n"/>
      <c r="I1739" s="50" t="n"/>
    </row>
    <row r="1740" ht="15" customHeight="1" s="36">
      <c r="A1740" s="49" t="n"/>
      <c r="B1740" s="50" t="n"/>
      <c r="C1740" s="51">
        <f>IF($B1740="","",IFERROR(INDEX(Lists!$B$4:$B$153,MATCH($B1740,Lists!$A$4:$A$153,0)),"Other / Unsorted"))</f>
        <v/>
      </c>
      <c r="D1740" s="51">
        <f>IF($B1740="","",IFERROR(INDEX(Lists!$C$4:$C$153,MATCH($B1740,Lists!$A$4:$A$153,0)),"Spending"))</f>
        <v/>
      </c>
      <c r="E1740" s="50" t="n"/>
      <c r="F1740" s="52" t="n"/>
      <c r="G1740" s="50" t="n"/>
      <c r="H1740" s="50" t="n"/>
      <c r="I1740" s="50" t="n"/>
    </row>
    <row r="1741" ht="15" customHeight="1" s="36">
      <c r="A1741" s="49" t="n"/>
      <c r="B1741" s="50" t="n"/>
      <c r="C1741" s="51">
        <f>IF($B1741="","",IFERROR(INDEX(Lists!$B$4:$B$153,MATCH($B1741,Lists!$A$4:$A$153,0)),"Other / Unsorted"))</f>
        <v/>
      </c>
      <c r="D1741" s="51">
        <f>IF($B1741="","",IFERROR(INDEX(Lists!$C$4:$C$153,MATCH($B1741,Lists!$A$4:$A$153,0)),"Spending"))</f>
        <v/>
      </c>
      <c r="E1741" s="50" t="n"/>
      <c r="F1741" s="52" t="n"/>
      <c r="G1741" s="50" t="n"/>
      <c r="H1741" s="50" t="n"/>
      <c r="I1741" s="50" t="n"/>
    </row>
    <row r="1742" ht="15" customHeight="1" s="36">
      <c r="A1742" s="49" t="n"/>
      <c r="B1742" s="50" t="n"/>
      <c r="C1742" s="51">
        <f>IF($B1742="","",IFERROR(INDEX(Lists!$B$4:$B$153,MATCH($B1742,Lists!$A$4:$A$153,0)),"Other / Unsorted"))</f>
        <v/>
      </c>
      <c r="D1742" s="51">
        <f>IF($B1742="","",IFERROR(INDEX(Lists!$C$4:$C$153,MATCH($B1742,Lists!$A$4:$A$153,0)),"Spending"))</f>
        <v/>
      </c>
      <c r="E1742" s="50" t="n"/>
      <c r="F1742" s="52" t="n"/>
      <c r="G1742" s="50" t="n"/>
      <c r="H1742" s="50" t="n"/>
      <c r="I1742" s="50" t="n"/>
    </row>
    <row r="1743" ht="15" customHeight="1" s="36">
      <c r="A1743" s="49" t="n"/>
      <c r="B1743" s="50" t="n"/>
      <c r="C1743" s="51">
        <f>IF($B1743="","",IFERROR(INDEX(Lists!$B$4:$B$153,MATCH($B1743,Lists!$A$4:$A$153,0)),"Other / Unsorted"))</f>
        <v/>
      </c>
      <c r="D1743" s="51">
        <f>IF($B1743="","",IFERROR(INDEX(Lists!$C$4:$C$153,MATCH($B1743,Lists!$A$4:$A$153,0)),"Spending"))</f>
        <v/>
      </c>
      <c r="E1743" s="50" t="n"/>
      <c r="F1743" s="52" t="n"/>
      <c r="G1743" s="50" t="n"/>
      <c r="H1743" s="50" t="n"/>
      <c r="I1743" s="50" t="n"/>
    </row>
    <row r="1744" ht="15" customHeight="1" s="36">
      <c r="A1744" s="49" t="n"/>
      <c r="B1744" s="50" t="n"/>
      <c r="C1744" s="51">
        <f>IF($B1744="","",IFERROR(INDEX(Lists!$B$4:$B$153,MATCH($B1744,Lists!$A$4:$A$153,0)),"Other / Unsorted"))</f>
        <v/>
      </c>
      <c r="D1744" s="51">
        <f>IF($B1744="","",IFERROR(INDEX(Lists!$C$4:$C$153,MATCH($B1744,Lists!$A$4:$A$153,0)),"Spending"))</f>
        <v/>
      </c>
      <c r="E1744" s="50" t="n"/>
      <c r="F1744" s="52" t="n"/>
      <c r="G1744" s="50" t="n"/>
      <c r="H1744" s="50" t="n"/>
      <c r="I1744" s="50" t="n"/>
    </row>
    <row r="1745" ht="15" customHeight="1" s="36">
      <c r="A1745" s="49" t="n"/>
      <c r="B1745" s="50" t="n"/>
      <c r="C1745" s="51">
        <f>IF($B1745="","",IFERROR(INDEX(Lists!$B$4:$B$153,MATCH($B1745,Lists!$A$4:$A$153,0)),"Other / Unsorted"))</f>
        <v/>
      </c>
      <c r="D1745" s="51">
        <f>IF($B1745="","",IFERROR(INDEX(Lists!$C$4:$C$153,MATCH($B1745,Lists!$A$4:$A$153,0)),"Spending"))</f>
        <v/>
      </c>
      <c r="E1745" s="50" t="n"/>
      <c r="F1745" s="52" t="n"/>
      <c r="G1745" s="50" t="n"/>
      <c r="H1745" s="50" t="n"/>
      <c r="I1745" s="50" t="n"/>
    </row>
    <row r="1746" ht="15" customHeight="1" s="36">
      <c r="A1746" s="49" t="n"/>
      <c r="B1746" s="50" t="n"/>
      <c r="C1746" s="51">
        <f>IF($B1746="","",IFERROR(INDEX(Lists!$B$4:$B$153,MATCH($B1746,Lists!$A$4:$A$153,0)),"Other / Unsorted"))</f>
        <v/>
      </c>
      <c r="D1746" s="51">
        <f>IF($B1746="","",IFERROR(INDEX(Lists!$C$4:$C$153,MATCH($B1746,Lists!$A$4:$A$153,0)),"Spending"))</f>
        <v/>
      </c>
      <c r="E1746" s="50" t="n"/>
      <c r="F1746" s="52" t="n"/>
      <c r="G1746" s="50" t="n"/>
      <c r="H1746" s="50" t="n"/>
      <c r="I1746" s="50" t="n"/>
    </row>
    <row r="1747" ht="15" customHeight="1" s="36">
      <c r="A1747" s="49" t="n"/>
      <c r="B1747" s="50" t="n"/>
      <c r="C1747" s="51">
        <f>IF($B1747="","",IFERROR(INDEX(Lists!$B$4:$B$153,MATCH($B1747,Lists!$A$4:$A$153,0)),"Other / Unsorted"))</f>
        <v/>
      </c>
      <c r="D1747" s="51">
        <f>IF($B1747="","",IFERROR(INDEX(Lists!$C$4:$C$153,MATCH($B1747,Lists!$A$4:$A$153,0)),"Spending"))</f>
        <v/>
      </c>
      <c r="E1747" s="50" t="n"/>
      <c r="F1747" s="52" t="n"/>
      <c r="G1747" s="50" t="n"/>
      <c r="H1747" s="50" t="n"/>
      <c r="I1747" s="50" t="n"/>
    </row>
    <row r="1748" ht="15" customHeight="1" s="36">
      <c r="A1748" s="49" t="n"/>
      <c r="B1748" s="50" t="n"/>
      <c r="C1748" s="51">
        <f>IF($B1748="","",IFERROR(INDEX(Lists!$B$4:$B$153,MATCH($B1748,Lists!$A$4:$A$153,0)),"Other / Unsorted"))</f>
        <v/>
      </c>
      <c r="D1748" s="51">
        <f>IF($B1748="","",IFERROR(INDEX(Lists!$C$4:$C$153,MATCH($B1748,Lists!$A$4:$A$153,0)),"Spending"))</f>
        <v/>
      </c>
      <c r="E1748" s="50" t="n"/>
      <c r="F1748" s="52" t="n"/>
      <c r="G1748" s="50" t="n"/>
      <c r="H1748" s="50" t="n"/>
      <c r="I1748" s="50" t="n"/>
    </row>
    <row r="1749" ht="15" customHeight="1" s="36">
      <c r="A1749" s="49" t="n"/>
      <c r="B1749" s="50" t="n"/>
      <c r="C1749" s="51">
        <f>IF($B1749="","",IFERROR(INDEX(Lists!$B$4:$B$153,MATCH($B1749,Lists!$A$4:$A$153,0)),"Other / Unsorted"))</f>
        <v/>
      </c>
      <c r="D1749" s="51">
        <f>IF($B1749="","",IFERROR(INDEX(Lists!$C$4:$C$153,MATCH($B1749,Lists!$A$4:$A$153,0)),"Spending"))</f>
        <v/>
      </c>
      <c r="E1749" s="50" t="n"/>
      <c r="F1749" s="52" t="n"/>
      <c r="G1749" s="50" t="n"/>
      <c r="H1749" s="50" t="n"/>
      <c r="I1749" s="50" t="n"/>
    </row>
    <row r="1750" ht="15" customHeight="1" s="36">
      <c r="A1750" s="49" t="n"/>
      <c r="B1750" s="50" t="n"/>
      <c r="C1750" s="51">
        <f>IF($B1750="","",IFERROR(INDEX(Lists!$B$4:$B$153,MATCH($B1750,Lists!$A$4:$A$153,0)),"Other / Unsorted"))</f>
        <v/>
      </c>
      <c r="D1750" s="51">
        <f>IF($B1750="","",IFERROR(INDEX(Lists!$C$4:$C$153,MATCH($B1750,Lists!$A$4:$A$153,0)),"Spending"))</f>
        <v/>
      </c>
      <c r="E1750" s="50" t="n"/>
      <c r="F1750" s="52" t="n"/>
      <c r="G1750" s="50" t="n"/>
      <c r="H1750" s="50" t="n"/>
      <c r="I1750" s="50" t="n"/>
    </row>
    <row r="1751" ht="15" customHeight="1" s="36">
      <c r="A1751" s="49" t="n"/>
      <c r="B1751" s="50" t="n"/>
      <c r="C1751" s="51">
        <f>IF($B1751="","",IFERROR(INDEX(Lists!$B$4:$B$153,MATCH($B1751,Lists!$A$4:$A$153,0)),"Other / Unsorted"))</f>
        <v/>
      </c>
      <c r="D1751" s="51">
        <f>IF($B1751="","",IFERROR(INDEX(Lists!$C$4:$C$153,MATCH($B1751,Lists!$A$4:$A$153,0)),"Spending"))</f>
        <v/>
      </c>
      <c r="E1751" s="50" t="n"/>
      <c r="F1751" s="52" t="n"/>
      <c r="G1751" s="50" t="n"/>
      <c r="H1751" s="50" t="n"/>
      <c r="I1751" s="50" t="n"/>
    </row>
    <row r="1752" ht="15" customHeight="1" s="36">
      <c r="A1752" s="49" t="n"/>
      <c r="B1752" s="50" t="n"/>
      <c r="C1752" s="51">
        <f>IF($B1752="","",IFERROR(INDEX(Lists!$B$4:$B$153,MATCH($B1752,Lists!$A$4:$A$153,0)),"Other / Unsorted"))</f>
        <v/>
      </c>
      <c r="D1752" s="51">
        <f>IF($B1752="","",IFERROR(INDEX(Lists!$C$4:$C$153,MATCH($B1752,Lists!$A$4:$A$153,0)),"Spending"))</f>
        <v/>
      </c>
      <c r="E1752" s="50" t="n"/>
      <c r="F1752" s="52" t="n"/>
      <c r="G1752" s="50" t="n"/>
      <c r="H1752" s="50" t="n"/>
      <c r="I1752" s="50" t="n"/>
    </row>
    <row r="1753" ht="15" customHeight="1" s="36">
      <c r="A1753" s="49" t="n"/>
      <c r="B1753" s="50" t="n"/>
      <c r="C1753" s="51">
        <f>IF($B1753="","",IFERROR(INDEX(Lists!$B$4:$B$153,MATCH($B1753,Lists!$A$4:$A$153,0)),"Other / Unsorted"))</f>
        <v/>
      </c>
      <c r="D1753" s="51">
        <f>IF($B1753="","",IFERROR(INDEX(Lists!$C$4:$C$153,MATCH($B1753,Lists!$A$4:$A$153,0)),"Spending"))</f>
        <v/>
      </c>
      <c r="E1753" s="50" t="n"/>
      <c r="F1753" s="52" t="n"/>
      <c r="G1753" s="50" t="n"/>
      <c r="H1753" s="50" t="n"/>
      <c r="I1753" s="50" t="n"/>
    </row>
    <row r="1754" ht="15" customHeight="1" s="36">
      <c r="A1754" s="49" t="n"/>
      <c r="B1754" s="50" t="n"/>
      <c r="C1754" s="51">
        <f>IF($B1754="","",IFERROR(INDEX(Lists!$B$4:$B$153,MATCH($B1754,Lists!$A$4:$A$153,0)),"Other / Unsorted"))</f>
        <v/>
      </c>
      <c r="D1754" s="51">
        <f>IF($B1754="","",IFERROR(INDEX(Lists!$C$4:$C$153,MATCH($B1754,Lists!$A$4:$A$153,0)),"Spending"))</f>
        <v/>
      </c>
      <c r="E1754" s="50" t="n"/>
      <c r="F1754" s="52" t="n"/>
      <c r="G1754" s="50" t="n"/>
      <c r="H1754" s="50" t="n"/>
      <c r="I1754" s="50" t="n"/>
    </row>
    <row r="1755" ht="15" customHeight="1" s="36">
      <c r="A1755" s="49" t="n"/>
      <c r="B1755" s="50" t="n"/>
      <c r="C1755" s="51">
        <f>IF($B1755="","",IFERROR(INDEX(Lists!$B$4:$B$153,MATCH($B1755,Lists!$A$4:$A$153,0)),"Other / Unsorted"))</f>
        <v/>
      </c>
      <c r="D1755" s="51">
        <f>IF($B1755="","",IFERROR(INDEX(Lists!$C$4:$C$153,MATCH($B1755,Lists!$A$4:$A$153,0)),"Spending"))</f>
        <v/>
      </c>
      <c r="E1755" s="50" t="n"/>
      <c r="F1755" s="52" t="n"/>
      <c r="G1755" s="50" t="n"/>
      <c r="H1755" s="50" t="n"/>
      <c r="I1755" s="50" t="n"/>
    </row>
    <row r="1756" ht="15" customHeight="1" s="36">
      <c r="A1756" s="49" t="n"/>
      <c r="B1756" s="50" t="n"/>
      <c r="C1756" s="51">
        <f>IF($B1756="","",IFERROR(INDEX(Lists!$B$4:$B$153,MATCH($B1756,Lists!$A$4:$A$153,0)),"Other / Unsorted"))</f>
        <v/>
      </c>
      <c r="D1756" s="51">
        <f>IF($B1756="","",IFERROR(INDEX(Lists!$C$4:$C$153,MATCH($B1756,Lists!$A$4:$A$153,0)),"Spending"))</f>
        <v/>
      </c>
      <c r="E1756" s="50" t="n"/>
      <c r="F1756" s="52" t="n"/>
      <c r="G1756" s="50" t="n"/>
      <c r="H1756" s="50" t="n"/>
      <c r="I1756" s="50" t="n"/>
    </row>
    <row r="1757" ht="15" customHeight="1" s="36">
      <c r="A1757" s="49" t="n"/>
      <c r="B1757" s="50" t="n"/>
      <c r="C1757" s="51">
        <f>IF($B1757="","",IFERROR(INDEX(Lists!$B$4:$B$153,MATCH($B1757,Lists!$A$4:$A$153,0)),"Other / Unsorted"))</f>
        <v/>
      </c>
      <c r="D1757" s="51">
        <f>IF($B1757="","",IFERROR(INDEX(Lists!$C$4:$C$153,MATCH($B1757,Lists!$A$4:$A$153,0)),"Spending"))</f>
        <v/>
      </c>
      <c r="E1757" s="50" t="n"/>
      <c r="F1757" s="52" t="n"/>
      <c r="G1757" s="50" t="n"/>
      <c r="H1757" s="50" t="n"/>
      <c r="I1757" s="50" t="n"/>
    </row>
    <row r="1758" ht="15" customHeight="1" s="36">
      <c r="A1758" s="49" t="n"/>
      <c r="B1758" s="50" t="n"/>
      <c r="C1758" s="51">
        <f>IF($B1758="","",IFERROR(INDEX(Lists!$B$4:$B$153,MATCH($B1758,Lists!$A$4:$A$153,0)),"Other / Unsorted"))</f>
        <v/>
      </c>
      <c r="D1758" s="51">
        <f>IF($B1758="","",IFERROR(INDEX(Lists!$C$4:$C$153,MATCH($B1758,Lists!$A$4:$A$153,0)),"Spending"))</f>
        <v/>
      </c>
      <c r="E1758" s="50" t="n"/>
      <c r="F1758" s="52" t="n"/>
      <c r="G1758" s="50" t="n"/>
      <c r="H1758" s="50" t="n"/>
      <c r="I1758" s="50" t="n"/>
    </row>
    <row r="1759" ht="15" customHeight="1" s="36">
      <c r="A1759" s="49" t="n"/>
      <c r="B1759" s="50" t="n"/>
      <c r="C1759" s="51">
        <f>IF($B1759="","",IFERROR(INDEX(Lists!$B$4:$B$153,MATCH($B1759,Lists!$A$4:$A$153,0)),"Other / Unsorted"))</f>
        <v/>
      </c>
      <c r="D1759" s="51">
        <f>IF($B1759="","",IFERROR(INDEX(Lists!$C$4:$C$153,MATCH($B1759,Lists!$A$4:$A$153,0)),"Spending"))</f>
        <v/>
      </c>
      <c r="E1759" s="50" t="n"/>
      <c r="F1759" s="52" t="n"/>
      <c r="G1759" s="50" t="n"/>
      <c r="H1759" s="50" t="n"/>
      <c r="I1759" s="50" t="n"/>
    </row>
    <row r="1760" ht="15" customHeight="1" s="36">
      <c r="A1760" s="49" t="n"/>
      <c r="B1760" s="50" t="n"/>
      <c r="C1760" s="51">
        <f>IF($B1760="","",IFERROR(INDEX(Lists!$B$4:$B$153,MATCH($B1760,Lists!$A$4:$A$153,0)),"Other / Unsorted"))</f>
        <v/>
      </c>
      <c r="D1760" s="51">
        <f>IF($B1760="","",IFERROR(INDEX(Lists!$C$4:$C$153,MATCH($B1760,Lists!$A$4:$A$153,0)),"Spending"))</f>
        <v/>
      </c>
      <c r="E1760" s="50" t="n"/>
      <c r="F1760" s="52" t="n"/>
      <c r="G1760" s="50" t="n"/>
      <c r="H1760" s="50" t="n"/>
      <c r="I1760" s="50" t="n"/>
    </row>
    <row r="1761" ht="15" customHeight="1" s="36">
      <c r="A1761" s="49" t="n"/>
      <c r="B1761" s="50" t="n"/>
      <c r="C1761" s="51">
        <f>IF($B1761="","",IFERROR(INDEX(Lists!$B$4:$B$153,MATCH($B1761,Lists!$A$4:$A$153,0)),"Other / Unsorted"))</f>
        <v/>
      </c>
      <c r="D1761" s="51">
        <f>IF($B1761="","",IFERROR(INDEX(Lists!$C$4:$C$153,MATCH($B1761,Lists!$A$4:$A$153,0)),"Spending"))</f>
        <v/>
      </c>
      <c r="E1761" s="50" t="n"/>
      <c r="F1761" s="52" t="n"/>
      <c r="G1761" s="50" t="n"/>
      <c r="H1761" s="50" t="n"/>
      <c r="I1761" s="50" t="n"/>
    </row>
    <row r="1762" ht="15" customHeight="1" s="36">
      <c r="A1762" s="49" t="n"/>
      <c r="B1762" s="50" t="n"/>
      <c r="C1762" s="51">
        <f>IF($B1762="","",IFERROR(INDEX(Lists!$B$4:$B$153,MATCH($B1762,Lists!$A$4:$A$153,0)),"Other / Unsorted"))</f>
        <v/>
      </c>
      <c r="D1762" s="51">
        <f>IF($B1762="","",IFERROR(INDEX(Lists!$C$4:$C$153,MATCH($B1762,Lists!$A$4:$A$153,0)),"Spending"))</f>
        <v/>
      </c>
      <c r="E1762" s="50" t="n"/>
      <c r="F1762" s="52" t="n"/>
      <c r="G1762" s="50" t="n"/>
      <c r="H1762" s="50" t="n"/>
      <c r="I1762" s="50" t="n"/>
    </row>
    <row r="1763" ht="15" customHeight="1" s="36">
      <c r="A1763" s="49" t="n"/>
      <c r="B1763" s="50" t="n"/>
      <c r="C1763" s="51">
        <f>IF($B1763="","",IFERROR(INDEX(Lists!$B$4:$B$153,MATCH($B1763,Lists!$A$4:$A$153,0)),"Other / Unsorted"))</f>
        <v/>
      </c>
      <c r="D1763" s="51">
        <f>IF($B1763="","",IFERROR(INDEX(Lists!$C$4:$C$153,MATCH($B1763,Lists!$A$4:$A$153,0)),"Spending"))</f>
        <v/>
      </c>
      <c r="E1763" s="50" t="n"/>
      <c r="F1763" s="52" t="n"/>
      <c r="G1763" s="50" t="n"/>
      <c r="H1763" s="50" t="n"/>
      <c r="I1763" s="50" t="n"/>
    </row>
    <row r="1764" ht="15" customHeight="1" s="36">
      <c r="A1764" s="49" t="n"/>
      <c r="B1764" s="50" t="n"/>
      <c r="C1764" s="51">
        <f>IF($B1764="","",IFERROR(INDEX(Lists!$B$4:$B$153,MATCH($B1764,Lists!$A$4:$A$153,0)),"Other / Unsorted"))</f>
        <v/>
      </c>
      <c r="D1764" s="51">
        <f>IF($B1764="","",IFERROR(INDEX(Lists!$C$4:$C$153,MATCH($B1764,Lists!$A$4:$A$153,0)),"Spending"))</f>
        <v/>
      </c>
      <c r="E1764" s="50" t="n"/>
      <c r="F1764" s="52" t="n"/>
      <c r="G1764" s="50" t="n"/>
      <c r="H1764" s="50" t="n"/>
      <c r="I1764" s="50" t="n"/>
    </row>
    <row r="1765" ht="15" customHeight="1" s="36">
      <c r="A1765" s="49" t="n"/>
      <c r="B1765" s="50" t="n"/>
      <c r="C1765" s="51">
        <f>IF($B1765="","",IFERROR(INDEX(Lists!$B$4:$B$153,MATCH($B1765,Lists!$A$4:$A$153,0)),"Other / Unsorted"))</f>
        <v/>
      </c>
      <c r="D1765" s="51">
        <f>IF($B1765="","",IFERROR(INDEX(Lists!$C$4:$C$153,MATCH($B1765,Lists!$A$4:$A$153,0)),"Spending"))</f>
        <v/>
      </c>
      <c r="E1765" s="50" t="n"/>
      <c r="F1765" s="52" t="n"/>
      <c r="G1765" s="50" t="n"/>
      <c r="H1765" s="50" t="n"/>
      <c r="I1765" s="50" t="n"/>
    </row>
    <row r="1766" ht="15" customHeight="1" s="36">
      <c r="A1766" s="49" t="n"/>
      <c r="B1766" s="50" t="n"/>
      <c r="C1766" s="51">
        <f>IF($B1766="","",IFERROR(INDEX(Lists!$B$4:$B$153,MATCH($B1766,Lists!$A$4:$A$153,0)),"Other / Unsorted"))</f>
        <v/>
      </c>
      <c r="D1766" s="51">
        <f>IF($B1766="","",IFERROR(INDEX(Lists!$C$4:$C$153,MATCH($B1766,Lists!$A$4:$A$153,0)),"Spending"))</f>
        <v/>
      </c>
      <c r="E1766" s="50" t="n"/>
      <c r="F1766" s="52" t="n"/>
      <c r="G1766" s="50" t="n"/>
      <c r="H1766" s="50" t="n"/>
      <c r="I1766" s="50" t="n"/>
    </row>
    <row r="1767" ht="15" customHeight="1" s="36">
      <c r="A1767" s="49" t="n"/>
      <c r="B1767" s="50" t="n"/>
      <c r="C1767" s="51">
        <f>IF($B1767="","",IFERROR(INDEX(Lists!$B$4:$B$153,MATCH($B1767,Lists!$A$4:$A$153,0)),"Other / Unsorted"))</f>
        <v/>
      </c>
      <c r="D1767" s="51">
        <f>IF($B1767="","",IFERROR(INDEX(Lists!$C$4:$C$153,MATCH($B1767,Lists!$A$4:$A$153,0)),"Spending"))</f>
        <v/>
      </c>
      <c r="E1767" s="50" t="n"/>
      <c r="F1767" s="52" t="n"/>
      <c r="G1767" s="50" t="n"/>
      <c r="H1767" s="50" t="n"/>
      <c r="I1767" s="50" t="n"/>
    </row>
    <row r="1768" ht="15" customHeight="1" s="36">
      <c r="A1768" s="49" t="n"/>
      <c r="B1768" s="50" t="n"/>
      <c r="C1768" s="51">
        <f>IF($B1768="","",IFERROR(INDEX(Lists!$B$4:$B$153,MATCH($B1768,Lists!$A$4:$A$153,0)),"Other / Unsorted"))</f>
        <v/>
      </c>
      <c r="D1768" s="51">
        <f>IF($B1768="","",IFERROR(INDEX(Lists!$C$4:$C$153,MATCH($B1768,Lists!$A$4:$A$153,0)),"Spending"))</f>
        <v/>
      </c>
      <c r="E1768" s="50" t="n"/>
      <c r="F1768" s="52" t="n"/>
      <c r="G1768" s="50" t="n"/>
      <c r="H1768" s="50" t="n"/>
      <c r="I1768" s="50" t="n"/>
    </row>
    <row r="1769" ht="15" customHeight="1" s="36">
      <c r="A1769" s="49" t="n"/>
      <c r="B1769" s="50" t="n"/>
      <c r="C1769" s="51">
        <f>IF($B1769="","",IFERROR(INDEX(Lists!$B$4:$B$153,MATCH($B1769,Lists!$A$4:$A$153,0)),"Other / Unsorted"))</f>
        <v/>
      </c>
      <c r="D1769" s="51">
        <f>IF($B1769="","",IFERROR(INDEX(Lists!$C$4:$C$153,MATCH($B1769,Lists!$A$4:$A$153,0)),"Spending"))</f>
        <v/>
      </c>
      <c r="E1769" s="50" t="n"/>
      <c r="F1769" s="52" t="n"/>
      <c r="G1769" s="50" t="n"/>
      <c r="H1769" s="50" t="n"/>
      <c r="I1769" s="50" t="n"/>
    </row>
    <row r="1770" ht="15" customHeight="1" s="36">
      <c r="A1770" s="49" t="n"/>
      <c r="B1770" s="50" t="n"/>
      <c r="C1770" s="51">
        <f>IF($B1770="","",IFERROR(INDEX(Lists!$B$4:$B$153,MATCH($B1770,Lists!$A$4:$A$153,0)),"Other / Unsorted"))</f>
        <v/>
      </c>
      <c r="D1770" s="51">
        <f>IF($B1770="","",IFERROR(INDEX(Lists!$C$4:$C$153,MATCH($B1770,Lists!$A$4:$A$153,0)),"Spending"))</f>
        <v/>
      </c>
      <c r="E1770" s="50" t="n"/>
      <c r="F1770" s="52" t="n"/>
      <c r="G1770" s="50" t="n"/>
      <c r="H1770" s="50" t="n"/>
      <c r="I1770" s="50" t="n"/>
    </row>
    <row r="1771" ht="15" customHeight="1" s="36">
      <c r="A1771" s="49" t="n"/>
      <c r="B1771" s="50" t="n"/>
      <c r="C1771" s="51">
        <f>IF($B1771="","",IFERROR(INDEX(Lists!$B$4:$B$153,MATCH($B1771,Lists!$A$4:$A$153,0)),"Other / Unsorted"))</f>
        <v/>
      </c>
      <c r="D1771" s="51">
        <f>IF($B1771="","",IFERROR(INDEX(Lists!$C$4:$C$153,MATCH($B1771,Lists!$A$4:$A$153,0)),"Spending"))</f>
        <v/>
      </c>
      <c r="E1771" s="50" t="n"/>
      <c r="F1771" s="52" t="n"/>
      <c r="G1771" s="50" t="n"/>
      <c r="H1771" s="50" t="n"/>
      <c r="I1771" s="50" t="n"/>
    </row>
    <row r="1772" ht="15" customHeight="1" s="36">
      <c r="A1772" s="49" t="n"/>
      <c r="B1772" s="50" t="n"/>
      <c r="C1772" s="51">
        <f>IF($B1772="","",IFERROR(INDEX(Lists!$B$4:$B$153,MATCH($B1772,Lists!$A$4:$A$153,0)),"Other / Unsorted"))</f>
        <v/>
      </c>
      <c r="D1772" s="51">
        <f>IF($B1772="","",IFERROR(INDEX(Lists!$C$4:$C$153,MATCH($B1772,Lists!$A$4:$A$153,0)),"Spending"))</f>
        <v/>
      </c>
      <c r="E1772" s="50" t="n"/>
      <c r="F1772" s="52" t="n"/>
      <c r="G1772" s="50" t="n"/>
      <c r="H1772" s="50" t="n"/>
      <c r="I1772" s="50" t="n"/>
    </row>
    <row r="1773" ht="15" customHeight="1" s="36">
      <c r="A1773" s="49" t="n"/>
      <c r="B1773" s="50" t="n"/>
      <c r="C1773" s="51">
        <f>IF($B1773="","",IFERROR(INDEX(Lists!$B$4:$B$153,MATCH($B1773,Lists!$A$4:$A$153,0)),"Other / Unsorted"))</f>
        <v/>
      </c>
      <c r="D1773" s="51">
        <f>IF($B1773="","",IFERROR(INDEX(Lists!$C$4:$C$153,MATCH($B1773,Lists!$A$4:$A$153,0)),"Spending"))</f>
        <v/>
      </c>
      <c r="E1773" s="50" t="n"/>
      <c r="F1773" s="52" t="n"/>
      <c r="G1773" s="50" t="n"/>
      <c r="H1773" s="50" t="n"/>
      <c r="I1773" s="50" t="n"/>
    </row>
    <row r="1774" ht="15" customHeight="1" s="36">
      <c r="A1774" s="49" t="n"/>
      <c r="B1774" s="50" t="n"/>
      <c r="C1774" s="51">
        <f>IF($B1774="","",IFERROR(INDEX(Lists!$B$4:$B$153,MATCH($B1774,Lists!$A$4:$A$153,0)),"Other / Unsorted"))</f>
        <v/>
      </c>
      <c r="D1774" s="51">
        <f>IF($B1774="","",IFERROR(INDEX(Lists!$C$4:$C$153,MATCH($B1774,Lists!$A$4:$A$153,0)),"Spending"))</f>
        <v/>
      </c>
      <c r="E1774" s="50" t="n"/>
      <c r="F1774" s="52" t="n"/>
      <c r="G1774" s="50" t="n"/>
      <c r="H1774" s="50" t="n"/>
      <c r="I1774" s="50" t="n"/>
    </row>
    <row r="1775" ht="15" customHeight="1" s="36">
      <c r="A1775" s="49" t="n"/>
      <c r="B1775" s="50" t="n"/>
      <c r="C1775" s="51">
        <f>IF($B1775="","",IFERROR(INDEX(Lists!$B$4:$B$153,MATCH($B1775,Lists!$A$4:$A$153,0)),"Other / Unsorted"))</f>
        <v/>
      </c>
      <c r="D1775" s="51">
        <f>IF($B1775="","",IFERROR(INDEX(Lists!$C$4:$C$153,MATCH($B1775,Lists!$A$4:$A$153,0)),"Spending"))</f>
        <v/>
      </c>
      <c r="E1775" s="50" t="n"/>
      <c r="F1775" s="52" t="n"/>
      <c r="G1775" s="50" t="n"/>
      <c r="H1775" s="50" t="n"/>
      <c r="I1775" s="50" t="n"/>
    </row>
    <row r="1776" ht="15" customHeight="1" s="36">
      <c r="A1776" s="49" t="n"/>
      <c r="B1776" s="50" t="n"/>
      <c r="C1776" s="51">
        <f>IF($B1776="","",IFERROR(INDEX(Lists!$B$4:$B$153,MATCH($B1776,Lists!$A$4:$A$153,0)),"Other / Unsorted"))</f>
        <v/>
      </c>
      <c r="D1776" s="51">
        <f>IF($B1776="","",IFERROR(INDEX(Lists!$C$4:$C$153,MATCH($B1776,Lists!$A$4:$A$153,0)),"Spending"))</f>
        <v/>
      </c>
      <c r="E1776" s="50" t="n"/>
      <c r="F1776" s="52" t="n"/>
      <c r="G1776" s="50" t="n"/>
      <c r="H1776" s="50" t="n"/>
      <c r="I1776" s="50" t="n"/>
    </row>
    <row r="1777" ht="15" customHeight="1" s="36">
      <c r="A1777" s="49" t="n"/>
      <c r="B1777" s="50" t="n"/>
      <c r="C1777" s="51">
        <f>IF($B1777="","",IFERROR(INDEX(Lists!$B$4:$B$153,MATCH($B1777,Lists!$A$4:$A$153,0)),"Other / Unsorted"))</f>
        <v/>
      </c>
      <c r="D1777" s="51">
        <f>IF($B1777="","",IFERROR(INDEX(Lists!$C$4:$C$153,MATCH($B1777,Lists!$A$4:$A$153,0)),"Spending"))</f>
        <v/>
      </c>
      <c r="E1777" s="50" t="n"/>
      <c r="F1777" s="52" t="n"/>
      <c r="G1777" s="50" t="n"/>
      <c r="H1777" s="50" t="n"/>
      <c r="I1777" s="50" t="n"/>
    </row>
    <row r="1778" ht="15" customHeight="1" s="36">
      <c r="A1778" s="49" t="n"/>
      <c r="B1778" s="50" t="n"/>
      <c r="C1778" s="51">
        <f>IF($B1778="","",IFERROR(INDEX(Lists!$B$4:$B$153,MATCH($B1778,Lists!$A$4:$A$153,0)),"Other / Unsorted"))</f>
        <v/>
      </c>
      <c r="D1778" s="51">
        <f>IF($B1778="","",IFERROR(INDEX(Lists!$C$4:$C$153,MATCH($B1778,Lists!$A$4:$A$153,0)),"Spending"))</f>
        <v/>
      </c>
      <c r="E1778" s="50" t="n"/>
      <c r="F1778" s="52" t="n"/>
      <c r="G1778" s="50" t="n"/>
      <c r="H1778" s="50" t="n"/>
      <c r="I1778" s="50" t="n"/>
    </row>
    <row r="1779" ht="15" customHeight="1" s="36">
      <c r="A1779" s="49" t="n"/>
      <c r="B1779" s="50" t="n"/>
      <c r="C1779" s="51">
        <f>IF($B1779="","",IFERROR(INDEX(Lists!$B$4:$B$153,MATCH($B1779,Lists!$A$4:$A$153,0)),"Other / Unsorted"))</f>
        <v/>
      </c>
      <c r="D1779" s="51">
        <f>IF($B1779="","",IFERROR(INDEX(Lists!$C$4:$C$153,MATCH($B1779,Lists!$A$4:$A$153,0)),"Spending"))</f>
        <v/>
      </c>
      <c r="E1779" s="50" t="n"/>
      <c r="F1779" s="52" t="n"/>
      <c r="G1779" s="50" t="n"/>
      <c r="H1779" s="50" t="n"/>
      <c r="I1779" s="50" t="n"/>
    </row>
    <row r="1780" ht="15" customHeight="1" s="36">
      <c r="A1780" s="49" t="n"/>
      <c r="B1780" s="50" t="n"/>
      <c r="C1780" s="51">
        <f>IF($B1780="","",IFERROR(INDEX(Lists!$B$4:$B$153,MATCH($B1780,Lists!$A$4:$A$153,0)),"Other / Unsorted"))</f>
        <v/>
      </c>
      <c r="D1780" s="51">
        <f>IF($B1780="","",IFERROR(INDEX(Lists!$C$4:$C$153,MATCH($B1780,Lists!$A$4:$A$153,0)),"Spending"))</f>
        <v/>
      </c>
      <c r="E1780" s="50" t="n"/>
      <c r="F1780" s="52" t="n"/>
      <c r="G1780" s="50" t="n"/>
      <c r="H1780" s="50" t="n"/>
      <c r="I1780" s="50" t="n"/>
    </row>
    <row r="1781" ht="15" customHeight="1" s="36">
      <c r="A1781" s="49" t="n"/>
      <c r="B1781" s="50" t="n"/>
      <c r="C1781" s="51">
        <f>IF($B1781="","",IFERROR(INDEX(Lists!$B$4:$B$153,MATCH($B1781,Lists!$A$4:$A$153,0)),"Other / Unsorted"))</f>
        <v/>
      </c>
      <c r="D1781" s="51">
        <f>IF($B1781="","",IFERROR(INDEX(Lists!$C$4:$C$153,MATCH($B1781,Lists!$A$4:$A$153,0)),"Spending"))</f>
        <v/>
      </c>
      <c r="E1781" s="50" t="n"/>
      <c r="F1781" s="52" t="n"/>
      <c r="G1781" s="50" t="n"/>
      <c r="H1781" s="50" t="n"/>
      <c r="I1781" s="50" t="n"/>
    </row>
    <row r="1782" ht="15" customHeight="1" s="36">
      <c r="A1782" s="49" t="n"/>
      <c r="B1782" s="50" t="n"/>
      <c r="C1782" s="51">
        <f>IF($B1782="","",IFERROR(INDEX(Lists!$B$4:$B$153,MATCH($B1782,Lists!$A$4:$A$153,0)),"Other / Unsorted"))</f>
        <v/>
      </c>
      <c r="D1782" s="51">
        <f>IF($B1782="","",IFERROR(INDEX(Lists!$C$4:$C$153,MATCH($B1782,Lists!$A$4:$A$153,0)),"Spending"))</f>
        <v/>
      </c>
      <c r="E1782" s="50" t="n"/>
      <c r="F1782" s="52" t="n"/>
      <c r="G1782" s="50" t="n"/>
      <c r="H1782" s="50" t="n"/>
      <c r="I1782" s="50" t="n"/>
    </row>
    <row r="1783" ht="15" customHeight="1" s="36">
      <c r="A1783" s="49" t="n"/>
      <c r="B1783" s="50" t="n"/>
      <c r="C1783" s="51">
        <f>IF($B1783="","",IFERROR(INDEX(Lists!$B$4:$B$153,MATCH($B1783,Lists!$A$4:$A$153,0)),"Other / Unsorted"))</f>
        <v/>
      </c>
      <c r="D1783" s="51">
        <f>IF($B1783="","",IFERROR(INDEX(Lists!$C$4:$C$153,MATCH($B1783,Lists!$A$4:$A$153,0)),"Spending"))</f>
        <v/>
      </c>
      <c r="E1783" s="50" t="n"/>
      <c r="F1783" s="52" t="n"/>
      <c r="G1783" s="50" t="n"/>
      <c r="H1783" s="50" t="n"/>
      <c r="I1783" s="50" t="n"/>
    </row>
    <row r="1784" ht="15" customHeight="1" s="36">
      <c r="A1784" s="49" t="n"/>
      <c r="B1784" s="50" t="n"/>
      <c r="C1784" s="51">
        <f>IF($B1784="","",IFERROR(INDEX(Lists!$B$4:$B$153,MATCH($B1784,Lists!$A$4:$A$153,0)),"Other / Unsorted"))</f>
        <v/>
      </c>
      <c r="D1784" s="51">
        <f>IF($B1784="","",IFERROR(INDEX(Lists!$C$4:$C$153,MATCH($B1784,Lists!$A$4:$A$153,0)),"Spending"))</f>
        <v/>
      </c>
      <c r="E1784" s="50" t="n"/>
      <c r="F1784" s="52" t="n"/>
      <c r="G1784" s="50" t="n"/>
      <c r="H1784" s="50" t="n"/>
      <c r="I1784" s="50" t="n"/>
    </row>
    <row r="1785" ht="15" customHeight="1" s="36">
      <c r="A1785" s="49" t="n"/>
      <c r="B1785" s="50" t="n"/>
      <c r="C1785" s="51">
        <f>IF($B1785="","",IFERROR(INDEX(Lists!$B$4:$B$153,MATCH($B1785,Lists!$A$4:$A$153,0)),"Other / Unsorted"))</f>
        <v/>
      </c>
      <c r="D1785" s="51">
        <f>IF($B1785="","",IFERROR(INDEX(Lists!$C$4:$C$153,MATCH($B1785,Lists!$A$4:$A$153,0)),"Spending"))</f>
        <v/>
      </c>
      <c r="E1785" s="50" t="n"/>
      <c r="F1785" s="52" t="n"/>
      <c r="G1785" s="50" t="n"/>
      <c r="H1785" s="50" t="n"/>
      <c r="I1785" s="50" t="n"/>
    </row>
    <row r="1786" ht="15" customHeight="1" s="36">
      <c r="A1786" s="49" t="n"/>
      <c r="B1786" s="50" t="n"/>
      <c r="C1786" s="51">
        <f>IF($B1786="","",IFERROR(INDEX(Lists!$B$4:$B$153,MATCH($B1786,Lists!$A$4:$A$153,0)),"Other / Unsorted"))</f>
        <v/>
      </c>
      <c r="D1786" s="51">
        <f>IF($B1786="","",IFERROR(INDEX(Lists!$C$4:$C$153,MATCH($B1786,Lists!$A$4:$A$153,0)),"Spending"))</f>
        <v/>
      </c>
      <c r="E1786" s="50" t="n"/>
      <c r="F1786" s="52" t="n"/>
      <c r="G1786" s="50" t="n"/>
      <c r="H1786" s="50" t="n"/>
      <c r="I1786" s="50" t="n"/>
    </row>
    <row r="1787" ht="15" customHeight="1" s="36">
      <c r="A1787" s="49" t="n"/>
      <c r="B1787" s="50" t="n"/>
      <c r="C1787" s="51">
        <f>IF($B1787="","",IFERROR(INDEX(Lists!$B$4:$B$153,MATCH($B1787,Lists!$A$4:$A$153,0)),"Other / Unsorted"))</f>
        <v/>
      </c>
      <c r="D1787" s="51">
        <f>IF($B1787="","",IFERROR(INDEX(Lists!$C$4:$C$153,MATCH($B1787,Lists!$A$4:$A$153,0)),"Spending"))</f>
        <v/>
      </c>
      <c r="E1787" s="50" t="n"/>
      <c r="F1787" s="52" t="n"/>
      <c r="G1787" s="50" t="n"/>
      <c r="H1787" s="50" t="n"/>
      <c r="I1787" s="50" t="n"/>
    </row>
    <row r="1788" ht="15" customHeight="1" s="36">
      <c r="A1788" s="49" t="n"/>
      <c r="B1788" s="50" t="n"/>
      <c r="C1788" s="51">
        <f>IF($B1788="","",IFERROR(INDEX(Lists!$B$4:$B$153,MATCH($B1788,Lists!$A$4:$A$153,0)),"Other / Unsorted"))</f>
        <v/>
      </c>
      <c r="D1788" s="51">
        <f>IF($B1788="","",IFERROR(INDEX(Lists!$C$4:$C$153,MATCH($B1788,Lists!$A$4:$A$153,0)),"Spending"))</f>
        <v/>
      </c>
      <c r="E1788" s="50" t="n"/>
      <c r="F1788" s="52" t="n"/>
      <c r="G1788" s="50" t="n"/>
      <c r="H1788" s="50" t="n"/>
      <c r="I1788" s="50" t="n"/>
    </row>
    <row r="1789" ht="15" customHeight="1" s="36">
      <c r="A1789" s="49" t="n"/>
      <c r="B1789" s="50" t="n"/>
      <c r="C1789" s="51">
        <f>IF($B1789="","",IFERROR(INDEX(Lists!$B$4:$B$153,MATCH($B1789,Lists!$A$4:$A$153,0)),"Other / Unsorted"))</f>
        <v/>
      </c>
      <c r="D1789" s="51">
        <f>IF($B1789="","",IFERROR(INDEX(Lists!$C$4:$C$153,MATCH($B1789,Lists!$A$4:$A$153,0)),"Spending"))</f>
        <v/>
      </c>
      <c r="E1789" s="50" t="n"/>
      <c r="F1789" s="52" t="n"/>
      <c r="G1789" s="50" t="n"/>
      <c r="H1789" s="50" t="n"/>
      <c r="I1789" s="50" t="n"/>
    </row>
    <row r="1790" ht="15" customHeight="1" s="36">
      <c r="A1790" s="49" t="n"/>
      <c r="B1790" s="50" t="n"/>
      <c r="C1790" s="51">
        <f>IF($B1790="","",IFERROR(INDEX(Lists!$B$4:$B$153,MATCH($B1790,Lists!$A$4:$A$153,0)),"Other / Unsorted"))</f>
        <v/>
      </c>
      <c r="D1790" s="51">
        <f>IF($B1790="","",IFERROR(INDEX(Lists!$C$4:$C$153,MATCH($B1790,Lists!$A$4:$A$153,0)),"Spending"))</f>
        <v/>
      </c>
      <c r="E1790" s="50" t="n"/>
      <c r="F1790" s="52" t="n"/>
      <c r="G1790" s="50" t="n"/>
      <c r="H1790" s="50" t="n"/>
      <c r="I1790" s="50" t="n"/>
    </row>
    <row r="1791" ht="15" customHeight="1" s="36">
      <c r="A1791" s="49" t="n"/>
      <c r="B1791" s="50" t="n"/>
      <c r="C1791" s="51">
        <f>IF($B1791="","",IFERROR(INDEX(Lists!$B$4:$B$153,MATCH($B1791,Lists!$A$4:$A$153,0)),"Other / Unsorted"))</f>
        <v/>
      </c>
      <c r="D1791" s="51">
        <f>IF($B1791="","",IFERROR(INDEX(Lists!$C$4:$C$153,MATCH($B1791,Lists!$A$4:$A$153,0)),"Spending"))</f>
        <v/>
      </c>
      <c r="E1791" s="50" t="n"/>
      <c r="F1791" s="52" t="n"/>
      <c r="G1791" s="50" t="n"/>
      <c r="H1791" s="50" t="n"/>
      <c r="I1791" s="50" t="n"/>
    </row>
    <row r="1792" ht="15" customHeight="1" s="36">
      <c r="A1792" s="49" t="n"/>
      <c r="B1792" s="50" t="n"/>
      <c r="C1792" s="51">
        <f>IF($B1792="","",IFERROR(INDEX(Lists!$B$4:$B$153,MATCH($B1792,Lists!$A$4:$A$153,0)),"Other / Unsorted"))</f>
        <v/>
      </c>
      <c r="D1792" s="51">
        <f>IF($B1792="","",IFERROR(INDEX(Lists!$C$4:$C$153,MATCH($B1792,Lists!$A$4:$A$153,0)),"Spending"))</f>
        <v/>
      </c>
      <c r="E1792" s="50" t="n"/>
      <c r="F1792" s="52" t="n"/>
      <c r="G1792" s="50" t="n"/>
      <c r="H1792" s="50" t="n"/>
      <c r="I1792" s="50" t="n"/>
    </row>
    <row r="1793" ht="15" customHeight="1" s="36">
      <c r="A1793" s="49" t="n"/>
      <c r="B1793" s="50" t="n"/>
      <c r="C1793" s="51">
        <f>IF($B1793="","",IFERROR(INDEX(Lists!$B$4:$B$153,MATCH($B1793,Lists!$A$4:$A$153,0)),"Other / Unsorted"))</f>
        <v/>
      </c>
      <c r="D1793" s="51">
        <f>IF($B1793="","",IFERROR(INDEX(Lists!$C$4:$C$153,MATCH($B1793,Lists!$A$4:$A$153,0)),"Spending"))</f>
        <v/>
      </c>
      <c r="E1793" s="50" t="n"/>
      <c r="F1793" s="52" t="n"/>
      <c r="G1793" s="50" t="n"/>
      <c r="H1793" s="50" t="n"/>
      <c r="I1793" s="50" t="n"/>
    </row>
    <row r="1794" ht="15" customHeight="1" s="36">
      <c r="A1794" s="49" t="n"/>
      <c r="B1794" s="50" t="n"/>
      <c r="C1794" s="51">
        <f>IF($B1794="","",IFERROR(INDEX(Lists!$B$4:$B$153,MATCH($B1794,Lists!$A$4:$A$153,0)),"Other / Unsorted"))</f>
        <v/>
      </c>
      <c r="D1794" s="51">
        <f>IF($B1794="","",IFERROR(INDEX(Lists!$C$4:$C$153,MATCH($B1794,Lists!$A$4:$A$153,0)),"Spending"))</f>
        <v/>
      </c>
      <c r="E1794" s="50" t="n"/>
      <c r="F1794" s="52" t="n"/>
      <c r="G1794" s="50" t="n"/>
      <c r="H1794" s="50" t="n"/>
      <c r="I1794" s="50" t="n"/>
    </row>
    <row r="1795" ht="15" customHeight="1" s="36">
      <c r="A1795" s="49" t="n"/>
      <c r="B1795" s="50" t="n"/>
      <c r="C1795" s="51">
        <f>IF($B1795="","",IFERROR(INDEX(Lists!$B$4:$B$153,MATCH($B1795,Lists!$A$4:$A$153,0)),"Other / Unsorted"))</f>
        <v/>
      </c>
      <c r="D1795" s="51">
        <f>IF($B1795="","",IFERROR(INDEX(Lists!$C$4:$C$153,MATCH($B1795,Lists!$A$4:$A$153,0)),"Spending"))</f>
        <v/>
      </c>
      <c r="E1795" s="50" t="n"/>
      <c r="F1795" s="52" t="n"/>
      <c r="G1795" s="50" t="n"/>
      <c r="H1795" s="50" t="n"/>
      <c r="I1795" s="50" t="n"/>
    </row>
    <row r="1796" ht="15" customHeight="1" s="36">
      <c r="A1796" s="49" t="n"/>
      <c r="B1796" s="50" t="n"/>
      <c r="C1796" s="51">
        <f>IF($B1796="","",IFERROR(INDEX(Lists!$B$4:$B$153,MATCH($B1796,Lists!$A$4:$A$153,0)),"Other / Unsorted"))</f>
        <v/>
      </c>
      <c r="D1796" s="51">
        <f>IF($B1796="","",IFERROR(INDEX(Lists!$C$4:$C$153,MATCH($B1796,Lists!$A$4:$A$153,0)),"Spending"))</f>
        <v/>
      </c>
      <c r="E1796" s="50" t="n"/>
      <c r="F1796" s="52" t="n"/>
      <c r="G1796" s="50" t="n"/>
      <c r="H1796" s="50" t="n"/>
      <c r="I1796" s="50" t="n"/>
    </row>
    <row r="1797" ht="15" customHeight="1" s="36">
      <c r="A1797" s="49" t="n"/>
      <c r="B1797" s="50" t="n"/>
      <c r="C1797" s="51">
        <f>IF($B1797="","",IFERROR(INDEX(Lists!$B$4:$B$153,MATCH($B1797,Lists!$A$4:$A$153,0)),"Other / Unsorted"))</f>
        <v/>
      </c>
      <c r="D1797" s="51">
        <f>IF($B1797="","",IFERROR(INDEX(Lists!$C$4:$C$153,MATCH($B1797,Lists!$A$4:$A$153,0)),"Spending"))</f>
        <v/>
      </c>
      <c r="E1797" s="50" t="n"/>
      <c r="F1797" s="52" t="n"/>
      <c r="G1797" s="50" t="n"/>
      <c r="H1797" s="50" t="n"/>
      <c r="I1797" s="50" t="n"/>
    </row>
    <row r="1798" ht="15" customHeight="1" s="36">
      <c r="A1798" s="49" t="n"/>
      <c r="B1798" s="50" t="n"/>
      <c r="C1798" s="51">
        <f>IF($B1798="","",IFERROR(INDEX(Lists!$B$4:$B$153,MATCH($B1798,Lists!$A$4:$A$153,0)),"Other / Unsorted"))</f>
        <v/>
      </c>
      <c r="D1798" s="51">
        <f>IF($B1798="","",IFERROR(INDEX(Lists!$C$4:$C$153,MATCH($B1798,Lists!$A$4:$A$153,0)),"Spending"))</f>
        <v/>
      </c>
      <c r="E1798" s="50" t="n"/>
      <c r="F1798" s="52" t="n"/>
      <c r="G1798" s="50" t="n"/>
      <c r="H1798" s="50" t="n"/>
      <c r="I1798" s="50" t="n"/>
    </row>
    <row r="1799" ht="15" customHeight="1" s="36">
      <c r="A1799" s="49" t="n"/>
      <c r="B1799" s="50" t="n"/>
      <c r="C1799" s="51">
        <f>IF($B1799="","",IFERROR(INDEX(Lists!$B$4:$B$153,MATCH($B1799,Lists!$A$4:$A$153,0)),"Other / Unsorted"))</f>
        <v/>
      </c>
      <c r="D1799" s="51">
        <f>IF($B1799="","",IFERROR(INDEX(Lists!$C$4:$C$153,MATCH($B1799,Lists!$A$4:$A$153,0)),"Spending"))</f>
        <v/>
      </c>
      <c r="E1799" s="50" t="n"/>
      <c r="F1799" s="52" t="n"/>
      <c r="G1799" s="50" t="n"/>
      <c r="H1799" s="50" t="n"/>
      <c r="I1799" s="50" t="n"/>
    </row>
    <row r="1800" ht="15" customHeight="1" s="36">
      <c r="A1800" s="49" t="n"/>
      <c r="B1800" s="50" t="n"/>
      <c r="C1800" s="51">
        <f>IF($B1800="","",IFERROR(INDEX(Lists!$B$4:$B$153,MATCH($B1800,Lists!$A$4:$A$153,0)),"Other / Unsorted"))</f>
        <v/>
      </c>
      <c r="D1800" s="51">
        <f>IF($B1800="","",IFERROR(INDEX(Lists!$C$4:$C$153,MATCH($B1800,Lists!$A$4:$A$153,0)),"Spending"))</f>
        <v/>
      </c>
      <c r="E1800" s="50" t="n"/>
      <c r="F1800" s="52" t="n"/>
      <c r="G1800" s="50" t="n"/>
      <c r="H1800" s="50" t="n"/>
      <c r="I1800" s="50" t="n"/>
    </row>
    <row r="1801" ht="15" customHeight="1" s="36">
      <c r="A1801" s="49" t="n"/>
      <c r="B1801" s="50" t="n"/>
      <c r="C1801" s="51">
        <f>IF($B1801="","",IFERROR(INDEX(Lists!$B$4:$B$153,MATCH($B1801,Lists!$A$4:$A$153,0)),"Other / Unsorted"))</f>
        <v/>
      </c>
      <c r="D1801" s="51">
        <f>IF($B1801="","",IFERROR(INDEX(Lists!$C$4:$C$153,MATCH($B1801,Lists!$A$4:$A$153,0)),"Spending"))</f>
        <v/>
      </c>
      <c r="E1801" s="50" t="n"/>
      <c r="F1801" s="52" t="n"/>
      <c r="G1801" s="50" t="n"/>
      <c r="H1801" s="50" t="n"/>
      <c r="I1801" s="50" t="n"/>
    </row>
    <row r="1802" ht="15" customHeight="1" s="36">
      <c r="A1802" s="49" t="n"/>
      <c r="B1802" s="50" t="n"/>
      <c r="C1802" s="51">
        <f>IF($B1802="","",IFERROR(INDEX(Lists!$B$4:$B$153,MATCH($B1802,Lists!$A$4:$A$153,0)),"Other / Unsorted"))</f>
        <v/>
      </c>
      <c r="D1802" s="51">
        <f>IF($B1802="","",IFERROR(INDEX(Lists!$C$4:$C$153,MATCH($B1802,Lists!$A$4:$A$153,0)),"Spending"))</f>
        <v/>
      </c>
      <c r="E1802" s="50" t="n"/>
      <c r="F1802" s="52" t="n"/>
      <c r="G1802" s="50" t="n"/>
      <c r="H1802" s="50" t="n"/>
      <c r="I1802" s="50" t="n"/>
    </row>
    <row r="1803" ht="15" customHeight="1" s="36">
      <c r="A1803" s="49" t="n"/>
      <c r="B1803" s="50" t="n"/>
      <c r="C1803" s="51">
        <f>IF($B1803="","",IFERROR(INDEX(Lists!$B$4:$B$153,MATCH($B1803,Lists!$A$4:$A$153,0)),"Other / Unsorted"))</f>
        <v/>
      </c>
      <c r="D1803" s="51">
        <f>IF($B1803="","",IFERROR(INDEX(Lists!$C$4:$C$153,MATCH($B1803,Lists!$A$4:$A$153,0)),"Spending"))</f>
        <v/>
      </c>
      <c r="E1803" s="50" t="n"/>
      <c r="F1803" s="52" t="n"/>
      <c r="G1803" s="50" t="n"/>
      <c r="H1803" s="50" t="n"/>
      <c r="I1803" s="50" t="n"/>
    </row>
    <row r="1804" ht="15" customHeight="1" s="36">
      <c r="A1804" s="49" t="n"/>
      <c r="B1804" s="50" t="n"/>
      <c r="C1804" s="51">
        <f>IF($B1804="","",IFERROR(INDEX(Lists!$B$4:$B$153,MATCH($B1804,Lists!$A$4:$A$153,0)),"Other / Unsorted"))</f>
        <v/>
      </c>
      <c r="D1804" s="51">
        <f>IF($B1804="","",IFERROR(INDEX(Lists!$C$4:$C$153,MATCH($B1804,Lists!$A$4:$A$153,0)),"Spending"))</f>
        <v/>
      </c>
      <c r="E1804" s="50" t="n"/>
      <c r="F1804" s="52" t="n"/>
      <c r="G1804" s="50" t="n"/>
      <c r="H1804" s="50" t="n"/>
      <c r="I1804" s="50" t="n"/>
    </row>
    <row r="1805" ht="15" customHeight="1" s="36">
      <c r="A1805" s="49" t="n"/>
      <c r="B1805" s="50" t="n"/>
      <c r="C1805" s="51">
        <f>IF($B1805="","",IFERROR(INDEX(Lists!$B$4:$B$153,MATCH($B1805,Lists!$A$4:$A$153,0)),"Other / Unsorted"))</f>
        <v/>
      </c>
      <c r="D1805" s="51">
        <f>IF($B1805="","",IFERROR(INDEX(Lists!$C$4:$C$153,MATCH($B1805,Lists!$A$4:$A$153,0)),"Spending"))</f>
        <v/>
      </c>
      <c r="E1805" s="50" t="n"/>
      <c r="F1805" s="52" t="n"/>
      <c r="G1805" s="50" t="n"/>
      <c r="H1805" s="50" t="n"/>
      <c r="I1805" s="50" t="n"/>
    </row>
    <row r="1806" ht="15" customHeight="1" s="36">
      <c r="A1806" s="49" t="n"/>
      <c r="B1806" s="50" t="n"/>
      <c r="C1806" s="51">
        <f>IF($B1806="","",IFERROR(INDEX(Lists!$B$4:$B$153,MATCH($B1806,Lists!$A$4:$A$153,0)),"Other / Unsorted"))</f>
        <v/>
      </c>
      <c r="D1806" s="51">
        <f>IF($B1806="","",IFERROR(INDEX(Lists!$C$4:$C$153,MATCH($B1806,Lists!$A$4:$A$153,0)),"Spending"))</f>
        <v/>
      </c>
      <c r="E1806" s="50" t="n"/>
      <c r="F1806" s="52" t="n"/>
      <c r="G1806" s="50" t="n"/>
      <c r="H1806" s="50" t="n"/>
      <c r="I1806" s="50" t="n"/>
    </row>
    <row r="1807" ht="15" customHeight="1" s="36">
      <c r="A1807" s="49" t="n"/>
      <c r="B1807" s="50" t="n"/>
      <c r="C1807" s="51">
        <f>IF($B1807="","",IFERROR(INDEX(Lists!$B$4:$B$153,MATCH($B1807,Lists!$A$4:$A$153,0)),"Other / Unsorted"))</f>
        <v/>
      </c>
      <c r="D1807" s="51">
        <f>IF($B1807="","",IFERROR(INDEX(Lists!$C$4:$C$153,MATCH($B1807,Lists!$A$4:$A$153,0)),"Spending"))</f>
        <v/>
      </c>
      <c r="E1807" s="50" t="n"/>
      <c r="F1807" s="52" t="n"/>
      <c r="G1807" s="50" t="n"/>
      <c r="H1807" s="50" t="n"/>
      <c r="I1807" s="50" t="n"/>
    </row>
    <row r="1808" ht="15" customHeight="1" s="36">
      <c r="A1808" s="49" t="n"/>
      <c r="B1808" s="50" t="n"/>
      <c r="C1808" s="51">
        <f>IF($B1808="","",IFERROR(INDEX(Lists!$B$4:$B$153,MATCH($B1808,Lists!$A$4:$A$153,0)),"Other / Unsorted"))</f>
        <v/>
      </c>
      <c r="D1808" s="51">
        <f>IF($B1808="","",IFERROR(INDEX(Lists!$C$4:$C$153,MATCH($B1808,Lists!$A$4:$A$153,0)),"Spending"))</f>
        <v/>
      </c>
      <c r="E1808" s="50" t="n"/>
      <c r="F1808" s="52" t="n"/>
      <c r="G1808" s="50" t="n"/>
      <c r="H1808" s="50" t="n"/>
      <c r="I1808" s="50" t="n"/>
    </row>
    <row r="1809" ht="15" customHeight="1" s="36">
      <c r="A1809" s="49" t="n"/>
      <c r="B1809" s="50" t="n"/>
      <c r="C1809" s="51">
        <f>IF($B1809="","",IFERROR(INDEX(Lists!$B$4:$B$153,MATCH($B1809,Lists!$A$4:$A$153,0)),"Other / Unsorted"))</f>
        <v/>
      </c>
      <c r="D1809" s="51">
        <f>IF($B1809="","",IFERROR(INDEX(Lists!$C$4:$C$153,MATCH($B1809,Lists!$A$4:$A$153,0)),"Spending"))</f>
        <v/>
      </c>
      <c r="E1809" s="50" t="n"/>
      <c r="F1809" s="52" t="n"/>
      <c r="G1809" s="50" t="n"/>
      <c r="H1809" s="50" t="n"/>
      <c r="I1809" s="50" t="n"/>
    </row>
    <row r="1810" ht="15" customHeight="1" s="36">
      <c r="A1810" s="49" t="n"/>
      <c r="B1810" s="50" t="n"/>
      <c r="C1810" s="51">
        <f>IF($B1810="","",IFERROR(INDEX(Lists!$B$4:$B$153,MATCH($B1810,Lists!$A$4:$A$153,0)),"Other / Unsorted"))</f>
        <v/>
      </c>
      <c r="D1810" s="51">
        <f>IF($B1810="","",IFERROR(INDEX(Lists!$C$4:$C$153,MATCH($B1810,Lists!$A$4:$A$153,0)),"Spending"))</f>
        <v/>
      </c>
      <c r="E1810" s="50" t="n"/>
      <c r="F1810" s="52" t="n"/>
      <c r="G1810" s="50" t="n"/>
      <c r="H1810" s="50" t="n"/>
      <c r="I1810" s="50" t="n"/>
    </row>
    <row r="1811" ht="15" customHeight="1" s="36">
      <c r="A1811" s="49" t="n"/>
      <c r="B1811" s="50" t="n"/>
      <c r="C1811" s="51">
        <f>IF($B1811="","",IFERROR(INDEX(Lists!$B$4:$B$153,MATCH($B1811,Lists!$A$4:$A$153,0)),"Other / Unsorted"))</f>
        <v/>
      </c>
      <c r="D1811" s="51">
        <f>IF($B1811="","",IFERROR(INDEX(Lists!$C$4:$C$153,MATCH($B1811,Lists!$A$4:$A$153,0)),"Spending"))</f>
        <v/>
      </c>
      <c r="E1811" s="50" t="n"/>
      <c r="F1811" s="52" t="n"/>
      <c r="G1811" s="50" t="n"/>
      <c r="H1811" s="50" t="n"/>
      <c r="I1811" s="50" t="n"/>
    </row>
    <row r="1812" ht="15" customHeight="1" s="36">
      <c r="A1812" s="49" t="n"/>
      <c r="B1812" s="50" t="n"/>
      <c r="C1812" s="51">
        <f>IF($B1812="","",IFERROR(INDEX(Lists!$B$4:$B$153,MATCH($B1812,Lists!$A$4:$A$153,0)),"Other / Unsorted"))</f>
        <v/>
      </c>
      <c r="D1812" s="51">
        <f>IF($B1812="","",IFERROR(INDEX(Lists!$C$4:$C$153,MATCH($B1812,Lists!$A$4:$A$153,0)),"Spending"))</f>
        <v/>
      </c>
      <c r="E1812" s="50" t="n"/>
      <c r="F1812" s="52" t="n"/>
      <c r="G1812" s="50" t="n"/>
      <c r="H1812" s="50" t="n"/>
      <c r="I1812" s="50" t="n"/>
    </row>
    <row r="1813" ht="15" customHeight="1" s="36">
      <c r="A1813" s="49" t="n"/>
      <c r="B1813" s="50" t="n"/>
      <c r="C1813" s="51">
        <f>IF($B1813="","",IFERROR(INDEX(Lists!$B$4:$B$153,MATCH($B1813,Lists!$A$4:$A$153,0)),"Other / Unsorted"))</f>
        <v/>
      </c>
      <c r="D1813" s="51">
        <f>IF($B1813="","",IFERROR(INDEX(Lists!$C$4:$C$153,MATCH($B1813,Lists!$A$4:$A$153,0)),"Spending"))</f>
        <v/>
      </c>
      <c r="E1813" s="50" t="n"/>
      <c r="F1813" s="52" t="n"/>
      <c r="G1813" s="50" t="n"/>
      <c r="H1813" s="50" t="n"/>
      <c r="I1813" s="50" t="n"/>
    </row>
    <row r="1814" ht="15" customHeight="1" s="36">
      <c r="A1814" s="49" t="n"/>
      <c r="B1814" s="50" t="n"/>
      <c r="C1814" s="51">
        <f>IF($B1814="","",IFERROR(INDEX(Lists!$B$4:$B$153,MATCH($B1814,Lists!$A$4:$A$153,0)),"Other / Unsorted"))</f>
        <v/>
      </c>
      <c r="D1814" s="51">
        <f>IF($B1814="","",IFERROR(INDEX(Lists!$C$4:$C$153,MATCH($B1814,Lists!$A$4:$A$153,0)),"Spending"))</f>
        <v/>
      </c>
      <c r="E1814" s="50" t="n"/>
      <c r="F1814" s="52" t="n"/>
      <c r="G1814" s="50" t="n"/>
      <c r="H1814" s="50" t="n"/>
      <c r="I1814" s="50" t="n"/>
    </row>
    <row r="1815" ht="15" customHeight="1" s="36">
      <c r="A1815" s="49" t="n"/>
      <c r="B1815" s="50" t="n"/>
      <c r="C1815" s="51">
        <f>IF($B1815="","",IFERROR(INDEX(Lists!$B$4:$B$153,MATCH($B1815,Lists!$A$4:$A$153,0)),"Other / Unsorted"))</f>
        <v/>
      </c>
      <c r="D1815" s="51">
        <f>IF($B1815="","",IFERROR(INDEX(Lists!$C$4:$C$153,MATCH($B1815,Lists!$A$4:$A$153,0)),"Spending"))</f>
        <v/>
      </c>
      <c r="E1815" s="50" t="n"/>
      <c r="F1815" s="52" t="n"/>
      <c r="G1815" s="50" t="n"/>
      <c r="H1815" s="50" t="n"/>
      <c r="I1815" s="50" t="n"/>
    </row>
    <row r="1816" ht="15" customHeight="1" s="36">
      <c r="A1816" s="49" t="n"/>
      <c r="B1816" s="50" t="n"/>
      <c r="C1816" s="51">
        <f>IF($B1816="","",IFERROR(INDEX(Lists!$B$4:$B$153,MATCH($B1816,Lists!$A$4:$A$153,0)),"Other / Unsorted"))</f>
        <v/>
      </c>
      <c r="D1816" s="51">
        <f>IF($B1816="","",IFERROR(INDEX(Lists!$C$4:$C$153,MATCH($B1816,Lists!$A$4:$A$153,0)),"Spending"))</f>
        <v/>
      </c>
      <c r="E1816" s="50" t="n"/>
      <c r="F1816" s="52" t="n"/>
      <c r="G1816" s="50" t="n"/>
      <c r="H1816" s="50" t="n"/>
      <c r="I1816" s="50" t="n"/>
    </row>
    <row r="1817" ht="15" customHeight="1" s="36">
      <c r="A1817" s="49" t="n"/>
      <c r="B1817" s="50" t="n"/>
      <c r="C1817" s="51">
        <f>IF($B1817="","",IFERROR(INDEX(Lists!$B$4:$B$153,MATCH($B1817,Lists!$A$4:$A$153,0)),"Other / Unsorted"))</f>
        <v/>
      </c>
      <c r="D1817" s="51">
        <f>IF($B1817="","",IFERROR(INDEX(Lists!$C$4:$C$153,MATCH($B1817,Lists!$A$4:$A$153,0)),"Spending"))</f>
        <v/>
      </c>
      <c r="E1817" s="50" t="n"/>
      <c r="F1817" s="52" t="n"/>
      <c r="G1817" s="50" t="n"/>
      <c r="H1817" s="50" t="n"/>
      <c r="I1817" s="50" t="n"/>
    </row>
    <row r="1818" ht="15" customHeight="1" s="36">
      <c r="A1818" s="49" t="n"/>
      <c r="B1818" s="50" t="n"/>
      <c r="C1818" s="51">
        <f>IF($B1818="","",IFERROR(INDEX(Lists!$B$4:$B$153,MATCH($B1818,Lists!$A$4:$A$153,0)),"Other / Unsorted"))</f>
        <v/>
      </c>
      <c r="D1818" s="51">
        <f>IF($B1818="","",IFERROR(INDEX(Lists!$C$4:$C$153,MATCH($B1818,Lists!$A$4:$A$153,0)),"Spending"))</f>
        <v/>
      </c>
      <c r="E1818" s="50" t="n"/>
      <c r="F1818" s="52" t="n"/>
      <c r="G1818" s="50" t="n"/>
      <c r="H1818" s="50" t="n"/>
      <c r="I1818" s="50" t="n"/>
    </row>
    <row r="1819" ht="15" customHeight="1" s="36">
      <c r="A1819" s="49" t="n"/>
      <c r="B1819" s="50" t="n"/>
      <c r="C1819" s="51">
        <f>IF($B1819="","",IFERROR(INDEX(Lists!$B$4:$B$153,MATCH($B1819,Lists!$A$4:$A$153,0)),"Other / Unsorted"))</f>
        <v/>
      </c>
      <c r="D1819" s="51">
        <f>IF($B1819="","",IFERROR(INDEX(Lists!$C$4:$C$153,MATCH($B1819,Lists!$A$4:$A$153,0)),"Spending"))</f>
        <v/>
      </c>
      <c r="E1819" s="50" t="n"/>
      <c r="F1819" s="52" t="n"/>
      <c r="G1819" s="50" t="n"/>
      <c r="H1819" s="50" t="n"/>
      <c r="I1819" s="50" t="n"/>
    </row>
    <row r="1820" ht="15" customHeight="1" s="36">
      <c r="A1820" s="49" t="n"/>
      <c r="B1820" s="50" t="n"/>
      <c r="C1820" s="51">
        <f>IF($B1820="","",IFERROR(INDEX(Lists!$B$4:$B$153,MATCH($B1820,Lists!$A$4:$A$153,0)),"Other / Unsorted"))</f>
        <v/>
      </c>
      <c r="D1820" s="51">
        <f>IF($B1820="","",IFERROR(INDEX(Lists!$C$4:$C$153,MATCH($B1820,Lists!$A$4:$A$153,0)),"Spending"))</f>
        <v/>
      </c>
      <c r="E1820" s="50" t="n"/>
      <c r="F1820" s="52" t="n"/>
      <c r="G1820" s="50" t="n"/>
      <c r="H1820" s="50" t="n"/>
      <c r="I1820" s="50" t="n"/>
    </row>
    <row r="1821" ht="15" customHeight="1" s="36">
      <c r="A1821" s="49" t="n"/>
      <c r="B1821" s="50" t="n"/>
      <c r="C1821" s="51">
        <f>IF($B1821="","",IFERROR(INDEX(Lists!$B$4:$B$153,MATCH($B1821,Lists!$A$4:$A$153,0)),"Other / Unsorted"))</f>
        <v/>
      </c>
      <c r="D1821" s="51">
        <f>IF($B1821="","",IFERROR(INDEX(Lists!$C$4:$C$153,MATCH($B1821,Lists!$A$4:$A$153,0)),"Spending"))</f>
        <v/>
      </c>
      <c r="E1821" s="50" t="n"/>
      <c r="F1821" s="52" t="n"/>
      <c r="G1821" s="50" t="n"/>
      <c r="H1821" s="50" t="n"/>
      <c r="I1821" s="50" t="n"/>
    </row>
    <row r="1822" ht="15" customHeight="1" s="36">
      <c r="A1822" s="49" t="n"/>
      <c r="B1822" s="50" t="n"/>
      <c r="C1822" s="51">
        <f>IF($B1822="","",IFERROR(INDEX(Lists!$B$4:$B$153,MATCH($B1822,Lists!$A$4:$A$153,0)),"Other / Unsorted"))</f>
        <v/>
      </c>
      <c r="D1822" s="51">
        <f>IF($B1822="","",IFERROR(INDEX(Lists!$C$4:$C$153,MATCH($B1822,Lists!$A$4:$A$153,0)),"Spending"))</f>
        <v/>
      </c>
      <c r="E1822" s="50" t="n"/>
      <c r="F1822" s="52" t="n"/>
      <c r="G1822" s="50" t="n"/>
      <c r="H1822" s="50" t="n"/>
      <c r="I1822" s="50" t="n"/>
    </row>
    <row r="1823" ht="15" customHeight="1" s="36">
      <c r="A1823" s="49" t="n"/>
      <c r="B1823" s="50" t="n"/>
      <c r="C1823" s="51">
        <f>IF($B1823="","",IFERROR(INDEX(Lists!$B$4:$B$153,MATCH($B1823,Lists!$A$4:$A$153,0)),"Other / Unsorted"))</f>
        <v/>
      </c>
      <c r="D1823" s="51">
        <f>IF($B1823="","",IFERROR(INDEX(Lists!$C$4:$C$153,MATCH($B1823,Lists!$A$4:$A$153,0)),"Spending"))</f>
        <v/>
      </c>
      <c r="E1823" s="50" t="n"/>
      <c r="F1823" s="52" t="n"/>
      <c r="G1823" s="50" t="n"/>
      <c r="H1823" s="50" t="n"/>
      <c r="I1823" s="50" t="n"/>
    </row>
    <row r="1824" ht="15" customHeight="1" s="36">
      <c r="A1824" s="49" t="n"/>
      <c r="B1824" s="50" t="n"/>
      <c r="C1824" s="51">
        <f>IF($B1824="","",IFERROR(INDEX(Lists!$B$4:$B$153,MATCH($B1824,Lists!$A$4:$A$153,0)),"Other / Unsorted"))</f>
        <v/>
      </c>
      <c r="D1824" s="51">
        <f>IF($B1824="","",IFERROR(INDEX(Lists!$C$4:$C$153,MATCH($B1824,Lists!$A$4:$A$153,0)),"Spending"))</f>
        <v/>
      </c>
      <c r="E1824" s="50" t="n"/>
      <c r="F1824" s="52" t="n"/>
      <c r="G1824" s="50" t="n"/>
      <c r="H1824" s="50" t="n"/>
      <c r="I1824" s="50" t="n"/>
    </row>
    <row r="1825" ht="15" customHeight="1" s="36">
      <c r="A1825" s="49" t="n"/>
      <c r="B1825" s="50" t="n"/>
      <c r="C1825" s="51">
        <f>IF($B1825="","",IFERROR(INDEX(Lists!$B$4:$B$153,MATCH($B1825,Lists!$A$4:$A$153,0)),"Other / Unsorted"))</f>
        <v/>
      </c>
      <c r="D1825" s="51">
        <f>IF($B1825="","",IFERROR(INDEX(Lists!$C$4:$C$153,MATCH($B1825,Lists!$A$4:$A$153,0)),"Spending"))</f>
        <v/>
      </c>
      <c r="E1825" s="50" t="n"/>
      <c r="F1825" s="52" t="n"/>
      <c r="G1825" s="50" t="n"/>
      <c r="H1825" s="50" t="n"/>
      <c r="I1825" s="50" t="n"/>
    </row>
    <row r="1826" ht="15" customHeight="1" s="36">
      <c r="A1826" s="49" t="n"/>
      <c r="B1826" s="50" t="n"/>
      <c r="C1826" s="51">
        <f>IF($B1826="","",IFERROR(INDEX(Lists!$B$4:$B$153,MATCH($B1826,Lists!$A$4:$A$153,0)),"Other / Unsorted"))</f>
        <v/>
      </c>
      <c r="D1826" s="51">
        <f>IF($B1826="","",IFERROR(INDEX(Lists!$C$4:$C$153,MATCH($B1826,Lists!$A$4:$A$153,0)),"Spending"))</f>
        <v/>
      </c>
      <c r="E1826" s="50" t="n"/>
      <c r="F1826" s="52" t="n"/>
      <c r="G1826" s="50" t="n"/>
      <c r="H1826" s="50" t="n"/>
      <c r="I1826" s="50" t="n"/>
    </row>
    <row r="1827" ht="15" customHeight="1" s="36">
      <c r="A1827" s="49" t="n"/>
      <c r="B1827" s="50" t="n"/>
      <c r="C1827" s="51">
        <f>IF($B1827="","",IFERROR(INDEX(Lists!$B$4:$B$153,MATCH($B1827,Lists!$A$4:$A$153,0)),"Other / Unsorted"))</f>
        <v/>
      </c>
      <c r="D1827" s="51">
        <f>IF($B1827="","",IFERROR(INDEX(Lists!$C$4:$C$153,MATCH($B1827,Lists!$A$4:$A$153,0)),"Spending"))</f>
        <v/>
      </c>
      <c r="E1827" s="50" t="n"/>
      <c r="F1827" s="52" t="n"/>
      <c r="G1827" s="50" t="n"/>
      <c r="H1827" s="50" t="n"/>
      <c r="I1827" s="50" t="n"/>
    </row>
    <row r="1828" ht="15" customHeight="1" s="36">
      <c r="A1828" s="49" t="n"/>
      <c r="B1828" s="50" t="n"/>
      <c r="C1828" s="51">
        <f>IF($B1828="","",IFERROR(INDEX(Lists!$B$4:$B$153,MATCH($B1828,Lists!$A$4:$A$153,0)),"Other / Unsorted"))</f>
        <v/>
      </c>
      <c r="D1828" s="51">
        <f>IF($B1828="","",IFERROR(INDEX(Lists!$C$4:$C$153,MATCH($B1828,Lists!$A$4:$A$153,0)),"Spending"))</f>
        <v/>
      </c>
      <c r="E1828" s="50" t="n"/>
      <c r="F1828" s="52" t="n"/>
      <c r="G1828" s="50" t="n"/>
      <c r="H1828" s="50" t="n"/>
      <c r="I1828" s="50" t="n"/>
    </row>
    <row r="1829" ht="15" customHeight="1" s="36">
      <c r="A1829" s="49" t="n"/>
      <c r="B1829" s="50" t="n"/>
      <c r="C1829" s="51">
        <f>IF($B1829="","",IFERROR(INDEX(Lists!$B$4:$B$153,MATCH($B1829,Lists!$A$4:$A$153,0)),"Other / Unsorted"))</f>
        <v/>
      </c>
      <c r="D1829" s="51">
        <f>IF($B1829="","",IFERROR(INDEX(Lists!$C$4:$C$153,MATCH($B1829,Lists!$A$4:$A$153,0)),"Spending"))</f>
        <v/>
      </c>
      <c r="E1829" s="50" t="n"/>
      <c r="F1829" s="52" t="n"/>
      <c r="G1829" s="50" t="n"/>
      <c r="H1829" s="50" t="n"/>
      <c r="I1829" s="50" t="n"/>
    </row>
    <row r="1830" ht="15" customHeight="1" s="36">
      <c r="A1830" s="49" t="n"/>
      <c r="B1830" s="50" t="n"/>
      <c r="C1830" s="51">
        <f>IF($B1830="","",IFERROR(INDEX(Lists!$B$4:$B$153,MATCH($B1830,Lists!$A$4:$A$153,0)),"Other / Unsorted"))</f>
        <v/>
      </c>
      <c r="D1830" s="51">
        <f>IF($B1830="","",IFERROR(INDEX(Lists!$C$4:$C$153,MATCH($B1830,Lists!$A$4:$A$153,0)),"Spending"))</f>
        <v/>
      </c>
      <c r="E1830" s="50" t="n"/>
      <c r="F1830" s="52" t="n"/>
      <c r="G1830" s="50" t="n"/>
      <c r="H1830" s="50" t="n"/>
      <c r="I1830" s="50" t="n"/>
    </row>
    <row r="1831" ht="15" customHeight="1" s="36">
      <c r="A1831" s="49" t="n"/>
      <c r="B1831" s="50" t="n"/>
      <c r="C1831" s="51">
        <f>IF($B1831="","",IFERROR(INDEX(Lists!$B$4:$B$153,MATCH($B1831,Lists!$A$4:$A$153,0)),"Other / Unsorted"))</f>
        <v/>
      </c>
      <c r="D1831" s="51">
        <f>IF($B1831="","",IFERROR(INDEX(Lists!$C$4:$C$153,MATCH($B1831,Lists!$A$4:$A$153,0)),"Spending"))</f>
        <v/>
      </c>
      <c r="E1831" s="50" t="n"/>
      <c r="F1831" s="52" t="n"/>
      <c r="G1831" s="50" t="n"/>
      <c r="H1831" s="50" t="n"/>
      <c r="I1831" s="50" t="n"/>
    </row>
    <row r="1832" ht="15" customHeight="1" s="36">
      <c r="A1832" s="49" t="n"/>
      <c r="B1832" s="50" t="n"/>
      <c r="C1832" s="51">
        <f>IF($B1832="","",IFERROR(INDEX(Lists!$B$4:$B$153,MATCH($B1832,Lists!$A$4:$A$153,0)),"Other / Unsorted"))</f>
        <v/>
      </c>
      <c r="D1832" s="51">
        <f>IF($B1832="","",IFERROR(INDEX(Lists!$C$4:$C$153,MATCH($B1832,Lists!$A$4:$A$153,0)),"Spending"))</f>
        <v/>
      </c>
      <c r="E1832" s="50" t="n"/>
      <c r="F1832" s="52" t="n"/>
      <c r="G1832" s="50" t="n"/>
      <c r="H1832" s="50" t="n"/>
      <c r="I1832" s="50" t="n"/>
    </row>
    <row r="1833" ht="15" customHeight="1" s="36">
      <c r="A1833" s="49" t="n"/>
      <c r="B1833" s="50" t="n"/>
      <c r="C1833" s="51">
        <f>IF($B1833="","",IFERROR(INDEX(Lists!$B$4:$B$153,MATCH($B1833,Lists!$A$4:$A$153,0)),"Other / Unsorted"))</f>
        <v/>
      </c>
      <c r="D1833" s="51">
        <f>IF($B1833="","",IFERROR(INDEX(Lists!$C$4:$C$153,MATCH($B1833,Lists!$A$4:$A$153,0)),"Spending"))</f>
        <v/>
      </c>
      <c r="E1833" s="50" t="n"/>
      <c r="F1833" s="52" t="n"/>
      <c r="G1833" s="50" t="n"/>
      <c r="H1833" s="50" t="n"/>
      <c r="I1833" s="50" t="n"/>
    </row>
    <row r="1834" ht="15" customHeight="1" s="36">
      <c r="A1834" s="49" t="n"/>
      <c r="B1834" s="50" t="n"/>
      <c r="C1834" s="51">
        <f>IF($B1834="","",IFERROR(INDEX(Lists!$B$4:$B$153,MATCH($B1834,Lists!$A$4:$A$153,0)),"Other / Unsorted"))</f>
        <v/>
      </c>
      <c r="D1834" s="51">
        <f>IF($B1834="","",IFERROR(INDEX(Lists!$C$4:$C$153,MATCH($B1834,Lists!$A$4:$A$153,0)),"Spending"))</f>
        <v/>
      </c>
      <c r="E1834" s="50" t="n"/>
      <c r="F1834" s="52" t="n"/>
      <c r="G1834" s="50" t="n"/>
      <c r="H1834" s="50" t="n"/>
      <c r="I1834" s="50" t="n"/>
    </row>
    <row r="1835" ht="15" customHeight="1" s="36">
      <c r="A1835" s="49" t="n"/>
      <c r="B1835" s="50" t="n"/>
      <c r="C1835" s="51">
        <f>IF($B1835="","",IFERROR(INDEX(Lists!$B$4:$B$153,MATCH($B1835,Lists!$A$4:$A$153,0)),"Other / Unsorted"))</f>
        <v/>
      </c>
      <c r="D1835" s="51">
        <f>IF($B1835="","",IFERROR(INDEX(Lists!$C$4:$C$153,MATCH($B1835,Lists!$A$4:$A$153,0)),"Spending"))</f>
        <v/>
      </c>
      <c r="E1835" s="50" t="n"/>
      <c r="F1835" s="52" t="n"/>
      <c r="G1835" s="50" t="n"/>
      <c r="H1835" s="50" t="n"/>
      <c r="I1835" s="50" t="n"/>
    </row>
    <row r="1836" ht="15" customHeight="1" s="36">
      <c r="A1836" s="49" t="n"/>
      <c r="B1836" s="50" t="n"/>
      <c r="C1836" s="51">
        <f>IF($B1836="","",IFERROR(INDEX(Lists!$B$4:$B$153,MATCH($B1836,Lists!$A$4:$A$153,0)),"Other / Unsorted"))</f>
        <v/>
      </c>
      <c r="D1836" s="51">
        <f>IF($B1836="","",IFERROR(INDEX(Lists!$C$4:$C$153,MATCH($B1836,Lists!$A$4:$A$153,0)),"Spending"))</f>
        <v/>
      </c>
      <c r="E1836" s="50" t="n"/>
      <c r="F1836" s="52" t="n"/>
      <c r="G1836" s="50" t="n"/>
      <c r="H1836" s="50" t="n"/>
      <c r="I1836" s="50" t="n"/>
    </row>
    <row r="1837" ht="15" customHeight="1" s="36">
      <c r="A1837" s="49" t="n"/>
      <c r="B1837" s="50" t="n"/>
      <c r="C1837" s="51">
        <f>IF($B1837="","",IFERROR(INDEX(Lists!$B$4:$B$153,MATCH($B1837,Lists!$A$4:$A$153,0)),"Other / Unsorted"))</f>
        <v/>
      </c>
      <c r="D1837" s="51">
        <f>IF($B1837="","",IFERROR(INDEX(Lists!$C$4:$C$153,MATCH($B1837,Lists!$A$4:$A$153,0)),"Spending"))</f>
        <v/>
      </c>
      <c r="E1837" s="50" t="n"/>
      <c r="F1837" s="52" t="n"/>
      <c r="G1837" s="50" t="n"/>
      <c r="H1837" s="50" t="n"/>
      <c r="I1837" s="50" t="n"/>
    </row>
    <row r="1838" ht="15" customHeight="1" s="36">
      <c r="A1838" s="49" t="n"/>
      <c r="B1838" s="50" t="n"/>
      <c r="C1838" s="51">
        <f>IF($B1838="","",IFERROR(INDEX(Lists!$B$4:$B$153,MATCH($B1838,Lists!$A$4:$A$153,0)),"Other / Unsorted"))</f>
        <v/>
      </c>
      <c r="D1838" s="51">
        <f>IF($B1838="","",IFERROR(INDEX(Lists!$C$4:$C$153,MATCH($B1838,Lists!$A$4:$A$153,0)),"Spending"))</f>
        <v/>
      </c>
      <c r="E1838" s="50" t="n"/>
      <c r="F1838" s="52" t="n"/>
      <c r="G1838" s="50" t="n"/>
      <c r="H1838" s="50" t="n"/>
      <c r="I1838" s="50" t="n"/>
    </row>
    <row r="1839" ht="15" customHeight="1" s="36">
      <c r="A1839" s="49" t="n"/>
      <c r="B1839" s="50" t="n"/>
      <c r="C1839" s="51">
        <f>IF($B1839="","",IFERROR(INDEX(Lists!$B$4:$B$153,MATCH($B1839,Lists!$A$4:$A$153,0)),"Other / Unsorted"))</f>
        <v/>
      </c>
      <c r="D1839" s="51">
        <f>IF($B1839="","",IFERROR(INDEX(Lists!$C$4:$C$153,MATCH($B1839,Lists!$A$4:$A$153,0)),"Spending"))</f>
        <v/>
      </c>
      <c r="E1839" s="50" t="n"/>
      <c r="F1839" s="52" t="n"/>
      <c r="G1839" s="50" t="n"/>
      <c r="H1839" s="50" t="n"/>
      <c r="I1839" s="50" t="n"/>
    </row>
    <row r="1840" ht="15" customHeight="1" s="36">
      <c r="A1840" s="49" t="n"/>
      <c r="B1840" s="50" t="n"/>
      <c r="C1840" s="51">
        <f>IF($B1840="","",IFERROR(INDEX(Lists!$B$4:$B$153,MATCH($B1840,Lists!$A$4:$A$153,0)),"Other / Unsorted"))</f>
        <v/>
      </c>
      <c r="D1840" s="51">
        <f>IF($B1840="","",IFERROR(INDEX(Lists!$C$4:$C$153,MATCH($B1840,Lists!$A$4:$A$153,0)),"Spending"))</f>
        <v/>
      </c>
      <c r="E1840" s="50" t="n"/>
      <c r="F1840" s="52" t="n"/>
      <c r="G1840" s="50" t="n"/>
      <c r="H1840" s="50" t="n"/>
      <c r="I1840" s="50" t="n"/>
    </row>
    <row r="1841" ht="15" customHeight="1" s="36">
      <c r="A1841" s="49" t="n"/>
      <c r="B1841" s="50" t="n"/>
      <c r="C1841" s="51">
        <f>IF($B1841="","",IFERROR(INDEX(Lists!$B$4:$B$153,MATCH($B1841,Lists!$A$4:$A$153,0)),"Other / Unsorted"))</f>
        <v/>
      </c>
      <c r="D1841" s="51">
        <f>IF($B1841="","",IFERROR(INDEX(Lists!$C$4:$C$153,MATCH($B1841,Lists!$A$4:$A$153,0)),"Spending"))</f>
        <v/>
      </c>
      <c r="E1841" s="50" t="n"/>
      <c r="F1841" s="52" t="n"/>
      <c r="G1841" s="50" t="n"/>
      <c r="H1841" s="50" t="n"/>
      <c r="I1841" s="50" t="n"/>
    </row>
    <row r="1842" ht="15" customHeight="1" s="36">
      <c r="A1842" s="49" t="n"/>
      <c r="B1842" s="50" t="n"/>
      <c r="C1842" s="51">
        <f>IF($B1842="","",IFERROR(INDEX(Lists!$B$4:$B$153,MATCH($B1842,Lists!$A$4:$A$153,0)),"Other / Unsorted"))</f>
        <v/>
      </c>
      <c r="D1842" s="51">
        <f>IF($B1842="","",IFERROR(INDEX(Lists!$C$4:$C$153,MATCH($B1842,Lists!$A$4:$A$153,0)),"Spending"))</f>
        <v/>
      </c>
      <c r="E1842" s="50" t="n"/>
      <c r="F1842" s="52" t="n"/>
      <c r="G1842" s="50" t="n"/>
      <c r="H1842" s="50" t="n"/>
      <c r="I1842" s="50" t="n"/>
    </row>
    <row r="1843" ht="15" customHeight="1" s="36">
      <c r="A1843" s="49" t="n"/>
      <c r="B1843" s="50" t="n"/>
      <c r="C1843" s="51">
        <f>IF($B1843="","",IFERROR(INDEX(Lists!$B$4:$B$153,MATCH($B1843,Lists!$A$4:$A$153,0)),"Other / Unsorted"))</f>
        <v/>
      </c>
      <c r="D1843" s="51">
        <f>IF($B1843="","",IFERROR(INDEX(Lists!$C$4:$C$153,MATCH($B1843,Lists!$A$4:$A$153,0)),"Spending"))</f>
        <v/>
      </c>
      <c r="E1843" s="50" t="n"/>
      <c r="F1843" s="52" t="n"/>
      <c r="G1843" s="50" t="n"/>
      <c r="H1843" s="50" t="n"/>
      <c r="I1843" s="50" t="n"/>
    </row>
    <row r="1844" ht="15" customHeight="1" s="36">
      <c r="A1844" s="49" t="n"/>
      <c r="B1844" s="50" t="n"/>
      <c r="C1844" s="51">
        <f>IF($B1844="","",IFERROR(INDEX(Lists!$B$4:$B$153,MATCH($B1844,Lists!$A$4:$A$153,0)),"Other / Unsorted"))</f>
        <v/>
      </c>
      <c r="D1844" s="51">
        <f>IF($B1844="","",IFERROR(INDEX(Lists!$C$4:$C$153,MATCH($B1844,Lists!$A$4:$A$153,0)),"Spending"))</f>
        <v/>
      </c>
      <c r="E1844" s="50" t="n"/>
      <c r="F1844" s="52" t="n"/>
      <c r="G1844" s="50" t="n"/>
      <c r="H1844" s="50" t="n"/>
      <c r="I1844" s="50" t="n"/>
    </row>
    <row r="1845" ht="15" customHeight="1" s="36">
      <c r="A1845" s="49" t="n"/>
      <c r="B1845" s="50" t="n"/>
      <c r="C1845" s="51">
        <f>IF($B1845="","",IFERROR(INDEX(Lists!$B$4:$B$153,MATCH($B1845,Lists!$A$4:$A$153,0)),"Other / Unsorted"))</f>
        <v/>
      </c>
      <c r="D1845" s="51">
        <f>IF($B1845="","",IFERROR(INDEX(Lists!$C$4:$C$153,MATCH($B1845,Lists!$A$4:$A$153,0)),"Spending"))</f>
        <v/>
      </c>
      <c r="E1845" s="50" t="n"/>
      <c r="F1845" s="52" t="n"/>
      <c r="G1845" s="50" t="n"/>
      <c r="H1845" s="50" t="n"/>
      <c r="I1845" s="50" t="n"/>
    </row>
    <row r="1846" ht="15" customHeight="1" s="36">
      <c r="A1846" s="49" t="n"/>
      <c r="B1846" s="50" t="n"/>
      <c r="C1846" s="51">
        <f>IF($B1846="","",IFERROR(INDEX(Lists!$B$4:$B$153,MATCH($B1846,Lists!$A$4:$A$153,0)),"Other / Unsorted"))</f>
        <v/>
      </c>
      <c r="D1846" s="51">
        <f>IF($B1846="","",IFERROR(INDEX(Lists!$C$4:$C$153,MATCH($B1846,Lists!$A$4:$A$153,0)),"Spending"))</f>
        <v/>
      </c>
      <c r="E1846" s="50" t="n"/>
      <c r="F1846" s="52" t="n"/>
      <c r="G1846" s="50" t="n"/>
      <c r="H1846" s="50" t="n"/>
      <c r="I1846" s="50" t="n"/>
    </row>
    <row r="1847" ht="15" customHeight="1" s="36">
      <c r="A1847" s="49" t="n"/>
      <c r="B1847" s="50" t="n"/>
      <c r="C1847" s="51">
        <f>IF($B1847="","",IFERROR(INDEX(Lists!$B$4:$B$153,MATCH($B1847,Lists!$A$4:$A$153,0)),"Other / Unsorted"))</f>
        <v/>
      </c>
      <c r="D1847" s="51">
        <f>IF($B1847="","",IFERROR(INDEX(Lists!$C$4:$C$153,MATCH($B1847,Lists!$A$4:$A$153,0)),"Spending"))</f>
        <v/>
      </c>
      <c r="E1847" s="50" t="n"/>
      <c r="F1847" s="52" t="n"/>
      <c r="G1847" s="50" t="n"/>
      <c r="H1847" s="50" t="n"/>
      <c r="I1847" s="50" t="n"/>
    </row>
    <row r="1848" ht="15" customHeight="1" s="36">
      <c r="A1848" s="49" t="n"/>
      <c r="B1848" s="50" t="n"/>
      <c r="C1848" s="51">
        <f>IF($B1848="","",IFERROR(INDEX(Lists!$B$4:$B$153,MATCH($B1848,Lists!$A$4:$A$153,0)),"Other / Unsorted"))</f>
        <v/>
      </c>
      <c r="D1848" s="51">
        <f>IF($B1848="","",IFERROR(INDEX(Lists!$C$4:$C$153,MATCH($B1848,Lists!$A$4:$A$153,0)),"Spending"))</f>
        <v/>
      </c>
      <c r="E1848" s="50" t="n"/>
      <c r="F1848" s="52" t="n"/>
      <c r="G1848" s="50" t="n"/>
      <c r="H1848" s="50" t="n"/>
      <c r="I1848" s="50" t="n"/>
    </row>
    <row r="1849" ht="15" customHeight="1" s="36">
      <c r="A1849" s="49" t="n"/>
      <c r="B1849" s="50" t="n"/>
      <c r="C1849" s="51">
        <f>IF($B1849="","",IFERROR(INDEX(Lists!$B$4:$B$153,MATCH($B1849,Lists!$A$4:$A$153,0)),"Other / Unsorted"))</f>
        <v/>
      </c>
      <c r="D1849" s="51">
        <f>IF($B1849="","",IFERROR(INDEX(Lists!$C$4:$C$153,MATCH($B1849,Lists!$A$4:$A$153,0)),"Spending"))</f>
        <v/>
      </c>
      <c r="E1849" s="50" t="n"/>
      <c r="F1849" s="52" t="n"/>
      <c r="G1849" s="50" t="n"/>
      <c r="H1849" s="50" t="n"/>
      <c r="I1849" s="50" t="n"/>
    </row>
    <row r="1850" ht="15" customHeight="1" s="36">
      <c r="A1850" s="49" t="n"/>
      <c r="B1850" s="50" t="n"/>
      <c r="C1850" s="51">
        <f>IF($B1850="","",IFERROR(INDEX(Lists!$B$4:$B$153,MATCH($B1850,Lists!$A$4:$A$153,0)),"Other / Unsorted"))</f>
        <v/>
      </c>
      <c r="D1850" s="51">
        <f>IF($B1850="","",IFERROR(INDEX(Lists!$C$4:$C$153,MATCH($B1850,Lists!$A$4:$A$153,0)),"Spending"))</f>
        <v/>
      </c>
      <c r="E1850" s="50" t="n"/>
      <c r="F1850" s="52" t="n"/>
      <c r="G1850" s="50" t="n"/>
      <c r="H1850" s="50" t="n"/>
      <c r="I1850" s="50" t="n"/>
    </row>
    <row r="1851" ht="15" customHeight="1" s="36">
      <c r="A1851" s="49" t="n"/>
      <c r="B1851" s="50" t="n"/>
      <c r="C1851" s="51">
        <f>IF($B1851="","",IFERROR(INDEX(Lists!$B$4:$B$153,MATCH($B1851,Lists!$A$4:$A$153,0)),"Other / Unsorted"))</f>
        <v/>
      </c>
      <c r="D1851" s="51">
        <f>IF($B1851="","",IFERROR(INDEX(Lists!$C$4:$C$153,MATCH($B1851,Lists!$A$4:$A$153,0)),"Spending"))</f>
        <v/>
      </c>
      <c r="E1851" s="50" t="n"/>
      <c r="F1851" s="52" t="n"/>
      <c r="G1851" s="50" t="n"/>
      <c r="H1851" s="50" t="n"/>
      <c r="I1851" s="50" t="n"/>
    </row>
    <row r="1852" ht="15" customHeight="1" s="36">
      <c r="A1852" s="49" t="n"/>
      <c r="B1852" s="50" t="n"/>
      <c r="C1852" s="51">
        <f>IF($B1852="","",IFERROR(INDEX(Lists!$B$4:$B$153,MATCH($B1852,Lists!$A$4:$A$153,0)),"Other / Unsorted"))</f>
        <v/>
      </c>
      <c r="D1852" s="51">
        <f>IF($B1852="","",IFERROR(INDEX(Lists!$C$4:$C$153,MATCH($B1852,Lists!$A$4:$A$153,0)),"Spending"))</f>
        <v/>
      </c>
      <c r="E1852" s="50" t="n"/>
      <c r="F1852" s="52" t="n"/>
      <c r="G1852" s="50" t="n"/>
      <c r="H1852" s="50" t="n"/>
      <c r="I1852" s="50" t="n"/>
    </row>
    <row r="1853" ht="15" customHeight="1" s="36">
      <c r="A1853" s="49" t="n"/>
      <c r="B1853" s="50" t="n"/>
      <c r="C1853" s="51">
        <f>IF($B1853="","",IFERROR(INDEX(Lists!$B$4:$B$153,MATCH($B1853,Lists!$A$4:$A$153,0)),"Other / Unsorted"))</f>
        <v/>
      </c>
      <c r="D1853" s="51">
        <f>IF($B1853="","",IFERROR(INDEX(Lists!$C$4:$C$153,MATCH($B1853,Lists!$A$4:$A$153,0)),"Spending"))</f>
        <v/>
      </c>
      <c r="E1853" s="50" t="n"/>
      <c r="F1853" s="52" t="n"/>
      <c r="G1853" s="50" t="n"/>
      <c r="H1853" s="50" t="n"/>
      <c r="I1853" s="50" t="n"/>
    </row>
    <row r="1854" ht="15" customHeight="1" s="36">
      <c r="A1854" s="49" t="n"/>
      <c r="B1854" s="50" t="n"/>
      <c r="C1854" s="51">
        <f>IF($B1854="","",IFERROR(INDEX(Lists!$B$4:$B$153,MATCH($B1854,Lists!$A$4:$A$153,0)),"Other / Unsorted"))</f>
        <v/>
      </c>
      <c r="D1854" s="51">
        <f>IF($B1854="","",IFERROR(INDEX(Lists!$C$4:$C$153,MATCH($B1854,Lists!$A$4:$A$153,0)),"Spending"))</f>
        <v/>
      </c>
      <c r="E1854" s="50" t="n"/>
      <c r="F1854" s="52" t="n"/>
      <c r="G1854" s="50" t="n"/>
      <c r="H1854" s="50" t="n"/>
      <c r="I1854" s="50" t="n"/>
    </row>
    <row r="1855" ht="15" customHeight="1" s="36">
      <c r="A1855" s="49" t="n"/>
      <c r="B1855" s="50" t="n"/>
      <c r="C1855" s="51">
        <f>IF($B1855="","",IFERROR(INDEX(Lists!$B$4:$B$153,MATCH($B1855,Lists!$A$4:$A$153,0)),"Other / Unsorted"))</f>
        <v/>
      </c>
      <c r="D1855" s="51">
        <f>IF($B1855="","",IFERROR(INDEX(Lists!$C$4:$C$153,MATCH($B1855,Lists!$A$4:$A$153,0)),"Spending"))</f>
        <v/>
      </c>
      <c r="E1855" s="50" t="n"/>
      <c r="F1855" s="52" t="n"/>
      <c r="G1855" s="50" t="n"/>
      <c r="H1855" s="50" t="n"/>
      <c r="I1855" s="50" t="n"/>
    </row>
    <row r="1856" ht="15" customHeight="1" s="36">
      <c r="A1856" s="49" t="n"/>
      <c r="B1856" s="50" t="n"/>
      <c r="C1856" s="51">
        <f>IF($B1856="","",IFERROR(INDEX(Lists!$B$4:$B$153,MATCH($B1856,Lists!$A$4:$A$153,0)),"Other / Unsorted"))</f>
        <v/>
      </c>
      <c r="D1856" s="51">
        <f>IF($B1856="","",IFERROR(INDEX(Lists!$C$4:$C$153,MATCH($B1856,Lists!$A$4:$A$153,0)),"Spending"))</f>
        <v/>
      </c>
      <c r="E1856" s="50" t="n"/>
      <c r="F1856" s="52" t="n"/>
      <c r="G1856" s="50" t="n"/>
      <c r="H1856" s="50" t="n"/>
      <c r="I1856" s="50" t="n"/>
    </row>
    <row r="1857" ht="15" customHeight="1" s="36">
      <c r="A1857" s="49" t="n"/>
      <c r="B1857" s="50" t="n"/>
      <c r="C1857" s="51">
        <f>IF($B1857="","",IFERROR(INDEX(Lists!$B$4:$B$153,MATCH($B1857,Lists!$A$4:$A$153,0)),"Other / Unsorted"))</f>
        <v/>
      </c>
      <c r="D1857" s="51">
        <f>IF($B1857="","",IFERROR(INDEX(Lists!$C$4:$C$153,MATCH($B1857,Lists!$A$4:$A$153,0)),"Spending"))</f>
        <v/>
      </c>
      <c r="E1857" s="50" t="n"/>
      <c r="F1857" s="52" t="n"/>
      <c r="G1857" s="50" t="n"/>
      <c r="H1857" s="50" t="n"/>
      <c r="I1857" s="50" t="n"/>
    </row>
    <row r="1858" ht="15" customHeight="1" s="36">
      <c r="A1858" s="49" t="n"/>
      <c r="B1858" s="50" t="n"/>
      <c r="C1858" s="51">
        <f>IF($B1858="","",IFERROR(INDEX(Lists!$B$4:$B$153,MATCH($B1858,Lists!$A$4:$A$153,0)),"Other / Unsorted"))</f>
        <v/>
      </c>
      <c r="D1858" s="51">
        <f>IF($B1858="","",IFERROR(INDEX(Lists!$C$4:$C$153,MATCH($B1858,Lists!$A$4:$A$153,0)),"Spending"))</f>
        <v/>
      </c>
      <c r="E1858" s="50" t="n"/>
      <c r="F1858" s="52" t="n"/>
      <c r="G1858" s="50" t="n"/>
      <c r="H1858" s="50" t="n"/>
      <c r="I1858" s="50" t="n"/>
    </row>
    <row r="1859" ht="15" customHeight="1" s="36">
      <c r="A1859" s="49" t="n"/>
      <c r="B1859" s="50" t="n"/>
      <c r="C1859" s="51">
        <f>IF($B1859="","",IFERROR(INDEX(Lists!$B$4:$B$153,MATCH($B1859,Lists!$A$4:$A$153,0)),"Other / Unsorted"))</f>
        <v/>
      </c>
      <c r="D1859" s="51">
        <f>IF($B1859="","",IFERROR(INDEX(Lists!$C$4:$C$153,MATCH($B1859,Lists!$A$4:$A$153,0)),"Spending"))</f>
        <v/>
      </c>
      <c r="E1859" s="50" t="n"/>
      <c r="F1859" s="52" t="n"/>
      <c r="G1859" s="50" t="n"/>
      <c r="H1859" s="50" t="n"/>
      <c r="I1859" s="50" t="n"/>
    </row>
    <row r="1860" ht="15" customHeight="1" s="36">
      <c r="A1860" s="49" t="n"/>
      <c r="B1860" s="50" t="n"/>
      <c r="C1860" s="51">
        <f>IF($B1860="","",IFERROR(INDEX(Lists!$B$4:$B$153,MATCH($B1860,Lists!$A$4:$A$153,0)),"Other / Unsorted"))</f>
        <v/>
      </c>
      <c r="D1860" s="51">
        <f>IF($B1860="","",IFERROR(INDEX(Lists!$C$4:$C$153,MATCH($B1860,Lists!$A$4:$A$153,0)),"Spending"))</f>
        <v/>
      </c>
      <c r="E1860" s="50" t="n"/>
      <c r="F1860" s="52" t="n"/>
      <c r="G1860" s="50" t="n"/>
      <c r="H1860" s="50" t="n"/>
      <c r="I1860" s="50" t="n"/>
    </row>
    <row r="1861" ht="15" customHeight="1" s="36">
      <c r="A1861" s="49" t="n"/>
      <c r="B1861" s="50" t="n"/>
      <c r="C1861" s="51">
        <f>IF($B1861="","",IFERROR(INDEX(Lists!$B$4:$B$153,MATCH($B1861,Lists!$A$4:$A$153,0)),"Other / Unsorted"))</f>
        <v/>
      </c>
      <c r="D1861" s="51">
        <f>IF($B1861="","",IFERROR(INDEX(Lists!$C$4:$C$153,MATCH($B1861,Lists!$A$4:$A$153,0)),"Spending"))</f>
        <v/>
      </c>
      <c r="E1861" s="50" t="n"/>
      <c r="F1861" s="52" t="n"/>
      <c r="G1861" s="50" t="n"/>
      <c r="H1861" s="50" t="n"/>
      <c r="I1861" s="50" t="n"/>
    </row>
    <row r="1862" ht="15" customHeight="1" s="36">
      <c r="A1862" s="49" t="n"/>
      <c r="B1862" s="50" t="n"/>
      <c r="C1862" s="51">
        <f>IF($B1862="","",IFERROR(INDEX(Lists!$B$4:$B$153,MATCH($B1862,Lists!$A$4:$A$153,0)),"Other / Unsorted"))</f>
        <v/>
      </c>
      <c r="D1862" s="51">
        <f>IF($B1862="","",IFERROR(INDEX(Lists!$C$4:$C$153,MATCH($B1862,Lists!$A$4:$A$153,0)),"Spending"))</f>
        <v/>
      </c>
      <c r="E1862" s="50" t="n"/>
      <c r="F1862" s="52" t="n"/>
      <c r="G1862" s="50" t="n"/>
      <c r="H1862" s="50" t="n"/>
      <c r="I1862" s="50" t="n"/>
    </row>
    <row r="1863" ht="15" customHeight="1" s="36">
      <c r="A1863" s="49" t="n"/>
      <c r="B1863" s="50" t="n"/>
      <c r="C1863" s="51">
        <f>IF($B1863="","",IFERROR(INDEX(Lists!$B$4:$B$153,MATCH($B1863,Lists!$A$4:$A$153,0)),"Other / Unsorted"))</f>
        <v/>
      </c>
      <c r="D1863" s="51">
        <f>IF($B1863="","",IFERROR(INDEX(Lists!$C$4:$C$153,MATCH($B1863,Lists!$A$4:$A$153,0)),"Spending"))</f>
        <v/>
      </c>
      <c r="E1863" s="50" t="n"/>
      <c r="F1863" s="52" t="n"/>
      <c r="G1863" s="50" t="n"/>
      <c r="H1863" s="50" t="n"/>
      <c r="I1863" s="50" t="n"/>
    </row>
    <row r="1864" ht="15" customHeight="1" s="36">
      <c r="A1864" s="49" t="n"/>
      <c r="B1864" s="50" t="n"/>
      <c r="C1864" s="51">
        <f>IF($B1864="","",IFERROR(INDEX(Lists!$B$4:$B$153,MATCH($B1864,Lists!$A$4:$A$153,0)),"Other / Unsorted"))</f>
        <v/>
      </c>
      <c r="D1864" s="51">
        <f>IF($B1864="","",IFERROR(INDEX(Lists!$C$4:$C$153,MATCH($B1864,Lists!$A$4:$A$153,0)),"Spending"))</f>
        <v/>
      </c>
      <c r="E1864" s="50" t="n"/>
      <c r="F1864" s="52" t="n"/>
      <c r="G1864" s="50" t="n"/>
      <c r="H1864" s="50" t="n"/>
      <c r="I1864" s="50" t="n"/>
    </row>
    <row r="1865" ht="15" customHeight="1" s="36">
      <c r="A1865" s="49" t="n"/>
      <c r="B1865" s="50" t="n"/>
      <c r="C1865" s="51">
        <f>IF($B1865="","",IFERROR(INDEX(Lists!$B$4:$B$153,MATCH($B1865,Lists!$A$4:$A$153,0)),"Other / Unsorted"))</f>
        <v/>
      </c>
      <c r="D1865" s="51">
        <f>IF($B1865="","",IFERROR(INDEX(Lists!$C$4:$C$153,MATCH($B1865,Lists!$A$4:$A$153,0)),"Spending"))</f>
        <v/>
      </c>
      <c r="E1865" s="50" t="n"/>
      <c r="F1865" s="52" t="n"/>
      <c r="G1865" s="50" t="n"/>
      <c r="H1865" s="50" t="n"/>
      <c r="I1865" s="50" t="n"/>
    </row>
    <row r="1866" ht="15" customHeight="1" s="36">
      <c r="A1866" s="49" t="n"/>
      <c r="B1866" s="50" t="n"/>
      <c r="C1866" s="51">
        <f>IF($B1866="","",IFERROR(INDEX(Lists!$B$4:$B$153,MATCH($B1866,Lists!$A$4:$A$153,0)),"Other / Unsorted"))</f>
        <v/>
      </c>
      <c r="D1866" s="51">
        <f>IF($B1866="","",IFERROR(INDEX(Lists!$C$4:$C$153,MATCH($B1866,Lists!$A$4:$A$153,0)),"Spending"))</f>
        <v/>
      </c>
      <c r="E1866" s="50" t="n"/>
      <c r="F1866" s="52" t="n"/>
      <c r="G1866" s="50" t="n"/>
      <c r="H1866" s="50" t="n"/>
      <c r="I1866" s="50" t="n"/>
    </row>
    <row r="1867" ht="15" customHeight="1" s="36">
      <c r="A1867" s="49" t="n"/>
      <c r="B1867" s="50" t="n"/>
      <c r="C1867" s="51">
        <f>IF($B1867="","",IFERROR(INDEX(Lists!$B$4:$B$153,MATCH($B1867,Lists!$A$4:$A$153,0)),"Other / Unsorted"))</f>
        <v/>
      </c>
      <c r="D1867" s="51">
        <f>IF($B1867="","",IFERROR(INDEX(Lists!$C$4:$C$153,MATCH($B1867,Lists!$A$4:$A$153,0)),"Spending"))</f>
        <v/>
      </c>
      <c r="E1867" s="50" t="n"/>
      <c r="F1867" s="52" t="n"/>
      <c r="G1867" s="50" t="n"/>
      <c r="H1867" s="50" t="n"/>
      <c r="I1867" s="50" t="n"/>
    </row>
    <row r="1868" ht="15" customHeight="1" s="36">
      <c r="A1868" s="49" t="n"/>
      <c r="B1868" s="50" t="n"/>
      <c r="C1868" s="51">
        <f>IF($B1868="","",IFERROR(INDEX(Lists!$B$4:$B$153,MATCH($B1868,Lists!$A$4:$A$153,0)),"Other / Unsorted"))</f>
        <v/>
      </c>
      <c r="D1868" s="51">
        <f>IF($B1868="","",IFERROR(INDEX(Lists!$C$4:$C$153,MATCH($B1868,Lists!$A$4:$A$153,0)),"Spending"))</f>
        <v/>
      </c>
      <c r="E1868" s="50" t="n"/>
      <c r="F1868" s="52" t="n"/>
      <c r="G1868" s="50" t="n"/>
      <c r="H1868" s="50" t="n"/>
      <c r="I1868" s="50" t="n"/>
    </row>
    <row r="1869" ht="15" customHeight="1" s="36">
      <c r="A1869" s="49" t="n"/>
      <c r="B1869" s="50" t="n"/>
      <c r="C1869" s="51">
        <f>IF($B1869="","",IFERROR(INDEX(Lists!$B$4:$B$153,MATCH($B1869,Lists!$A$4:$A$153,0)),"Other / Unsorted"))</f>
        <v/>
      </c>
      <c r="D1869" s="51">
        <f>IF($B1869="","",IFERROR(INDEX(Lists!$C$4:$C$153,MATCH($B1869,Lists!$A$4:$A$153,0)),"Spending"))</f>
        <v/>
      </c>
      <c r="E1869" s="50" t="n"/>
      <c r="F1869" s="52" t="n"/>
      <c r="G1869" s="50" t="n"/>
      <c r="H1869" s="50" t="n"/>
      <c r="I1869" s="50" t="n"/>
    </row>
    <row r="1870" ht="15" customHeight="1" s="36">
      <c r="A1870" s="49" t="n"/>
      <c r="B1870" s="50" t="n"/>
      <c r="C1870" s="51">
        <f>IF($B1870="","",IFERROR(INDEX(Lists!$B$4:$B$153,MATCH($B1870,Lists!$A$4:$A$153,0)),"Other / Unsorted"))</f>
        <v/>
      </c>
      <c r="D1870" s="51">
        <f>IF($B1870="","",IFERROR(INDEX(Lists!$C$4:$C$153,MATCH($B1870,Lists!$A$4:$A$153,0)),"Spending"))</f>
        <v/>
      </c>
      <c r="E1870" s="50" t="n"/>
      <c r="F1870" s="52" t="n"/>
      <c r="G1870" s="50" t="n"/>
      <c r="H1870" s="50" t="n"/>
      <c r="I1870" s="50" t="n"/>
    </row>
    <row r="1871" ht="15" customHeight="1" s="36">
      <c r="A1871" s="49" t="n"/>
      <c r="B1871" s="50" t="n"/>
      <c r="C1871" s="51">
        <f>IF($B1871="","",IFERROR(INDEX(Lists!$B$4:$B$153,MATCH($B1871,Lists!$A$4:$A$153,0)),"Other / Unsorted"))</f>
        <v/>
      </c>
      <c r="D1871" s="51">
        <f>IF($B1871="","",IFERROR(INDEX(Lists!$C$4:$C$153,MATCH($B1871,Lists!$A$4:$A$153,0)),"Spending"))</f>
        <v/>
      </c>
      <c r="E1871" s="50" t="n"/>
      <c r="F1871" s="52" t="n"/>
      <c r="G1871" s="50" t="n"/>
      <c r="H1871" s="50" t="n"/>
      <c r="I1871" s="50" t="n"/>
    </row>
    <row r="1872" ht="15" customHeight="1" s="36">
      <c r="A1872" s="49" t="n"/>
      <c r="B1872" s="50" t="n"/>
      <c r="C1872" s="51">
        <f>IF($B1872="","",IFERROR(INDEX(Lists!$B$4:$B$153,MATCH($B1872,Lists!$A$4:$A$153,0)),"Other / Unsorted"))</f>
        <v/>
      </c>
      <c r="D1872" s="51">
        <f>IF($B1872="","",IFERROR(INDEX(Lists!$C$4:$C$153,MATCH($B1872,Lists!$A$4:$A$153,0)),"Spending"))</f>
        <v/>
      </c>
      <c r="E1872" s="50" t="n"/>
      <c r="F1872" s="52" t="n"/>
      <c r="G1872" s="50" t="n"/>
      <c r="H1872" s="50" t="n"/>
      <c r="I1872" s="50" t="n"/>
    </row>
    <row r="1873" ht="15" customHeight="1" s="36">
      <c r="A1873" s="49" t="n"/>
      <c r="B1873" s="50" t="n"/>
      <c r="C1873" s="51">
        <f>IF($B1873="","",IFERROR(INDEX(Lists!$B$4:$B$153,MATCH($B1873,Lists!$A$4:$A$153,0)),"Other / Unsorted"))</f>
        <v/>
      </c>
      <c r="D1873" s="51">
        <f>IF($B1873="","",IFERROR(INDEX(Lists!$C$4:$C$153,MATCH($B1873,Lists!$A$4:$A$153,0)),"Spending"))</f>
        <v/>
      </c>
      <c r="E1873" s="50" t="n"/>
      <c r="F1873" s="52" t="n"/>
      <c r="G1873" s="50" t="n"/>
      <c r="H1873" s="50" t="n"/>
      <c r="I1873" s="50" t="n"/>
    </row>
    <row r="1874" ht="15" customHeight="1" s="36">
      <c r="A1874" s="49" t="n"/>
      <c r="B1874" s="50" t="n"/>
      <c r="C1874" s="51">
        <f>IF($B1874="","",IFERROR(INDEX(Lists!$B$4:$B$153,MATCH($B1874,Lists!$A$4:$A$153,0)),"Other / Unsorted"))</f>
        <v/>
      </c>
      <c r="D1874" s="51">
        <f>IF($B1874="","",IFERROR(INDEX(Lists!$C$4:$C$153,MATCH($B1874,Lists!$A$4:$A$153,0)),"Spending"))</f>
        <v/>
      </c>
      <c r="E1874" s="50" t="n"/>
      <c r="F1874" s="52" t="n"/>
      <c r="G1874" s="50" t="n"/>
      <c r="H1874" s="50" t="n"/>
      <c r="I1874" s="50" t="n"/>
    </row>
    <row r="1875" ht="15" customHeight="1" s="36">
      <c r="A1875" s="49" t="n"/>
      <c r="B1875" s="50" t="n"/>
      <c r="C1875" s="51">
        <f>IF($B1875="","",IFERROR(INDEX(Lists!$B$4:$B$153,MATCH($B1875,Lists!$A$4:$A$153,0)),"Other / Unsorted"))</f>
        <v/>
      </c>
      <c r="D1875" s="51">
        <f>IF($B1875="","",IFERROR(INDEX(Lists!$C$4:$C$153,MATCH($B1875,Lists!$A$4:$A$153,0)),"Spending"))</f>
        <v/>
      </c>
      <c r="E1875" s="50" t="n"/>
      <c r="F1875" s="52" t="n"/>
      <c r="G1875" s="50" t="n"/>
      <c r="H1875" s="50" t="n"/>
      <c r="I1875" s="50" t="n"/>
    </row>
    <row r="1876" ht="15" customHeight="1" s="36">
      <c r="A1876" s="49" t="n"/>
      <c r="B1876" s="50" t="n"/>
      <c r="C1876" s="51">
        <f>IF($B1876="","",IFERROR(INDEX(Lists!$B$4:$B$153,MATCH($B1876,Lists!$A$4:$A$153,0)),"Other / Unsorted"))</f>
        <v/>
      </c>
      <c r="D1876" s="51">
        <f>IF($B1876="","",IFERROR(INDEX(Lists!$C$4:$C$153,MATCH($B1876,Lists!$A$4:$A$153,0)),"Spending"))</f>
        <v/>
      </c>
      <c r="E1876" s="50" t="n"/>
      <c r="F1876" s="52" t="n"/>
      <c r="G1876" s="50" t="n"/>
      <c r="H1876" s="50" t="n"/>
      <c r="I1876" s="50" t="n"/>
    </row>
    <row r="1877" ht="15" customHeight="1" s="36">
      <c r="A1877" s="49" t="n"/>
      <c r="B1877" s="50" t="n"/>
      <c r="C1877" s="51">
        <f>IF($B1877="","",IFERROR(INDEX(Lists!$B$4:$B$153,MATCH($B1877,Lists!$A$4:$A$153,0)),"Other / Unsorted"))</f>
        <v/>
      </c>
      <c r="D1877" s="51">
        <f>IF($B1877="","",IFERROR(INDEX(Lists!$C$4:$C$153,MATCH($B1877,Lists!$A$4:$A$153,0)),"Spending"))</f>
        <v/>
      </c>
      <c r="E1877" s="50" t="n"/>
      <c r="F1877" s="52" t="n"/>
      <c r="G1877" s="50" t="n"/>
      <c r="H1877" s="50" t="n"/>
      <c r="I1877" s="50" t="n"/>
    </row>
    <row r="1878" ht="15" customHeight="1" s="36">
      <c r="A1878" s="49" t="n"/>
      <c r="B1878" s="50" t="n"/>
      <c r="C1878" s="51">
        <f>IF($B1878="","",IFERROR(INDEX(Lists!$B$4:$B$153,MATCH($B1878,Lists!$A$4:$A$153,0)),"Other / Unsorted"))</f>
        <v/>
      </c>
      <c r="D1878" s="51">
        <f>IF($B1878="","",IFERROR(INDEX(Lists!$C$4:$C$153,MATCH($B1878,Lists!$A$4:$A$153,0)),"Spending"))</f>
        <v/>
      </c>
      <c r="E1878" s="50" t="n"/>
      <c r="F1878" s="52" t="n"/>
      <c r="G1878" s="50" t="n"/>
      <c r="H1878" s="50" t="n"/>
      <c r="I1878" s="50" t="n"/>
    </row>
    <row r="1879" ht="15" customHeight="1" s="36">
      <c r="A1879" s="49" t="n"/>
      <c r="B1879" s="50" t="n"/>
      <c r="C1879" s="51">
        <f>IF($B1879="","",IFERROR(INDEX(Lists!$B$4:$B$153,MATCH($B1879,Lists!$A$4:$A$153,0)),"Other / Unsorted"))</f>
        <v/>
      </c>
      <c r="D1879" s="51">
        <f>IF($B1879="","",IFERROR(INDEX(Lists!$C$4:$C$153,MATCH($B1879,Lists!$A$4:$A$153,0)),"Spending"))</f>
        <v/>
      </c>
      <c r="E1879" s="50" t="n"/>
      <c r="F1879" s="52" t="n"/>
      <c r="G1879" s="50" t="n"/>
      <c r="H1879" s="50" t="n"/>
      <c r="I1879" s="50" t="n"/>
    </row>
    <row r="1880" ht="15" customHeight="1" s="36">
      <c r="A1880" s="49" t="n"/>
      <c r="B1880" s="50" t="n"/>
      <c r="C1880" s="51">
        <f>IF($B1880="","",IFERROR(INDEX(Lists!$B$4:$B$153,MATCH($B1880,Lists!$A$4:$A$153,0)),"Other / Unsorted"))</f>
        <v/>
      </c>
      <c r="D1880" s="51">
        <f>IF($B1880="","",IFERROR(INDEX(Lists!$C$4:$C$153,MATCH($B1880,Lists!$A$4:$A$153,0)),"Spending"))</f>
        <v/>
      </c>
      <c r="E1880" s="50" t="n"/>
      <c r="F1880" s="52" t="n"/>
      <c r="G1880" s="50" t="n"/>
      <c r="H1880" s="50" t="n"/>
      <c r="I1880" s="50" t="n"/>
    </row>
    <row r="1881" ht="15" customHeight="1" s="36">
      <c r="A1881" s="49" t="n"/>
      <c r="B1881" s="50" t="n"/>
      <c r="C1881" s="51">
        <f>IF($B1881="","",IFERROR(INDEX(Lists!$B$4:$B$153,MATCH($B1881,Lists!$A$4:$A$153,0)),"Other / Unsorted"))</f>
        <v/>
      </c>
      <c r="D1881" s="51">
        <f>IF($B1881="","",IFERROR(INDEX(Lists!$C$4:$C$153,MATCH($B1881,Lists!$A$4:$A$153,0)),"Spending"))</f>
        <v/>
      </c>
      <c r="E1881" s="50" t="n"/>
      <c r="F1881" s="52" t="n"/>
      <c r="G1881" s="50" t="n"/>
      <c r="H1881" s="50" t="n"/>
      <c r="I1881" s="50" t="n"/>
    </row>
    <row r="1882" ht="15" customHeight="1" s="36">
      <c r="A1882" s="49" t="n"/>
      <c r="B1882" s="50" t="n"/>
      <c r="C1882" s="51">
        <f>IF($B1882="","",IFERROR(INDEX(Lists!$B$4:$B$153,MATCH($B1882,Lists!$A$4:$A$153,0)),"Other / Unsorted"))</f>
        <v/>
      </c>
      <c r="D1882" s="51">
        <f>IF($B1882="","",IFERROR(INDEX(Lists!$C$4:$C$153,MATCH($B1882,Lists!$A$4:$A$153,0)),"Spending"))</f>
        <v/>
      </c>
      <c r="E1882" s="50" t="n"/>
      <c r="F1882" s="52" t="n"/>
      <c r="G1882" s="50" t="n"/>
      <c r="H1882" s="50" t="n"/>
      <c r="I1882" s="50" t="n"/>
    </row>
    <row r="1883" ht="15" customHeight="1" s="36">
      <c r="A1883" s="49" t="n"/>
      <c r="B1883" s="50" t="n"/>
      <c r="C1883" s="51">
        <f>IF($B1883="","",IFERROR(INDEX(Lists!$B$4:$B$153,MATCH($B1883,Lists!$A$4:$A$153,0)),"Other / Unsorted"))</f>
        <v/>
      </c>
      <c r="D1883" s="51">
        <f>IF($B1883="","",IFERROR(INDEX(Lists!$C$4:$C$153,MATCH($B1883,Lists!$A$4:$A$153,0)),"Spending"))</f>
        <v/>
      </c>
      <c r="E1883" s="50" t="n"/>
      <c r="F1883" s="52" t="n"/>
      <c r="G1883" s="50" t="n"/>
      <c r="H1883" s="50" t="n"/>
      <c r="I1883" s="50" t="n"/>
    </row>
    <row r="1884" ht="15" customHeight="1" s="36">
      <c r="A1884" s="49" t="n"/>
      <c r="B1884" s="50" t="n"/>
      <c r="C1884" s="51">
        <f>IF($B1884="","",IFERROR(INDEX(Lists!$B$4:$B$153,MATCH($B1884,Lists!$A$4:$A$153,0)),"Other / Unsorted"))</f>
        <v/>
      </c>
      <c r="D1884" s="51">
        <f>IF($B1884="","",IFERROR(INDEX(Lists!$C$4:$C$153,MATCH($B1884,Lists!$A$4:$A$153,0)),"Spending"))</f>
        <v/>
      </c>
      <c r="E1884" s="50" t="n"/>
      <c r="F1884" s="52" t="n"/>
      <c r="G1884" s="50" t="n"/>
      <c r="H1884" s="50" t="n"/>
      <c r="I1884" s="50" t="n"/>
    </row>
    <row r="1885" ht="15" customHeight="1" s="36">
      <c r="A1885" s="49" t="n"/>
      <c r="B1885" s="50" t="n"/>
      <c r="C1885" s="51">
        <f>IF($B1885="","",IFERROR(INDEX(Lists!$B$4:$B$153,MATCH($B1885,Lists!$A$4:$A$153,0)),"Other / Unsorted"))</f>
        <v/>
      </c>
      <c r="D1885" s="51">
        <f>IF($B1885="","",IFERROR(INDEX(Lists!$C$4:$C$153,MATCH($B1885,Lists!$A$4:$A$153,0)),"Spending"))</f>
        <v/>
      </c>
      <c r="E1885" s="50" t="n"/>
      <c r="F1885" s="52" t="n"/>
      <c r="G1885" s="50" t="n"/>
      <c r="H1885" s="50" t="n"/>
      <c r="I1885" s="50" t="n"/>
    </row>
    <row r="1886" ht="15" customHeight="1" s="36">
      <c r="A1886" s="49" t="n"/>
      <c r="B1886" s="50" t="n"/>
      <c r="C1886" s="51">
        <f>IF($B1886="","",IFERROR(INDEX(Lists!$B$4:$B$153,MATCH($B1886,Lists!$A$4:$A$153,0)),"Other / Unsorted"))</f>
        <v/>
      </c>
      <c r="D1886" s="51">
        <f>IF($B1886="","",IFERROR(INDEX(Lists!$C$4:$C$153,MATCH($B1886,Lists!$A$4:$A$153,0)),"Spending"))</f>
        <v/>
      </c>
      <c r="E1886" s="50" t="n"/>
      <c r="F1886" s="52" t="n"/>
      <c r="G1886" s="50" t="n"/>
      <c r="H1886" s="50" t="n"/>
      <c r="I1886" s="50" t="n"/>
    </row>
    <row r="1887" ht="15" customHeight="1" s="36">
      <c r="A1887" s="49" t="n"/>
      <c r="B1887" s="50" t="n"/>
      <c r="C1887" s="51">
        <f>IF($B1887="","",IFERROR(INDEX(Lists!$B$4:$B$153,MATCH($B1887,Lists!$A$4:$A$153,0)),"Other / Unsorted"))</f>
        <v/>
      </c>
      <c r="D1887" s="51">
        <f>IF($B1887="","",IFERROR(INDEX(Lists!$C$4:$C$153,MATCH($B1887,Lists!$A$4:$A$153,0)),"Spending"))</f>
        <v/>
      </c>
      <c r="E1887" s="50" t="n"/>
      <c r="F1887" s="52" t="n"/>
      <c r="G1887" s="50" t="n"/>
      <c r="H1887" s="50" t="n"/>
      <c r="I1887" s="50" t="n"/>
    </row>
    <row r="1888" ht="15" customHeight="1" s="36">
      <c r="A1888" s="49" t="n"/>
      <c r="B1888" s="50" t="n"/>
      <c r="C1888" s="51">
        <f>IF($B1888="","",IFERROR(INDEX(Lists!$B$4:$B$153,MATCH($B1888,Lists!$A$4:$A$153,0)),"Other / Unsorted"))</f>
        <v/>
      </c>
      <c r="D1888" s="51">
        <f>IF($B1888="","",IFERROR(INDEX(Lists!$C$4:$C$153,MATCH($B1888,Lists!$A$4:$A$153,0)),"Spending"))</f>
        <v/>
      </c>
      <c r="E1888" s="50" t="n"/>
      <c r="F1888" s="52" t="n"/>
      <c r="G1888" s="50" t="n"/>
      <c r="H1888" s="50" t="n"/>
      <c r="I1888" s="50" t="n"/>
    </row>
    <row r="1889" ht="15" customHeight="1" s="36">
      <c r="A1889" s="49" t="n"/>
      <c r="B1889" s="50" t="n"/>
      <c r="C1889" s="51">
        <f>IF($B1889="","",IFERROR(INDEX(Lists!$B$4:$B$153,MATCH($B1889,Lists!$A$4:$A$153,0)),"Other / Unsorted"))</f>
        <v/>
      </c>
      <c r="D1889" s="51">
        <f>IF($B1889="","",IFERROR(INDEX(Lists!$C$4:$C$153,MATCH($B1889,Lists!$A$4:$A$153,0)),"Spending"))</f>
        <v/>
      </c>
      <c r="E1889" s="50" t="n"/>
      <c r="F1889" s="52" t="n"/>
      <c r="G1889" s="50" t="n"/>
      <c r="H1889" s="50" t="n"/>
      <c r="I1889" s="50" t="n"/>
    </row>
    <row r="1890" ht="15" customHeight="1" s="36">
      <c r="A1890" s="49" t="n"/>
      <c r="B1890" s="50" t="n"/>
      <c r="C1890" s="51">
        <f>IF($B1890="","",IFERROR(INDEX(Lists!$B$4:$B$153,MATCH($B1890,Lists!$A$4:$A$153,0)),"Other / Unsorted"))</f>
        <v/>
      </c>
      <c r="D1890" s="51">
        <f>IF($B1890="","",IFERROR(INDEX(Lists!$C$4:$C$153,MATCH($B1890,Lists!$A$4:$A$153,0)),"Spending"))</f>
        <v/>
      </c>
      <c r="E1890" s="50" t="n"/>
      <c r="F1890" s="52" t="n"/>
      <c r="G1890" s="50" t="n"/>
      <c r="H1890" s="50" t="n"/>
      <c r="I1890" s="50" t="n"/>
    </row>
    <row r="1891" ht="15" customHeight="1" s="36">
      <c r="A1891" s="49" t="n"/>
      <c r="B1891" s="50" t="n"/>
      <c r="C1891" s="51">
        <f>IF($B1891="","",IFERROR(INDEX(Lists!$B$4:$B$153,MATCH($B1891,Lists!$A$4:$A$153,0)),"Other / Unsorted"))</f>
        <v/>
      </c>
      <c r="D1891" s="51">
        <f>IF($B1891="","",IFERROR(INDEX(Lists!$C$4:$C$153,MATCH($B1891,Lists!$A$4:$A$153,0)),"Spending"))</f>
        <v/>
      </c>
      <c r="E1891" s="50" t="n"/>
      <c r="F1891" s="52" t="n"/>
      <c r="G1891" s="50" t="n"/>
      <c r="H1891" s="50" t="n"/>
      <c r="I1891" s="50" t="n"/>
    </row>
    <row r="1892" ht="15" customHeight="1" s="36">
      <c r="A1892" s="49" t="n"/>
      <c r="B1892" s="50" t="n"/>
      <c r="C1892" s="51">
        <f>IF($B1892="","",IFERROR(INDEX(Lists!$B$4:$B$153,MATCH($B1892,Lists!$A$4:$A$153,0)),"Other / Unsorted"))</f>
        <v/>
      </c>
      <c r="D1892" s="51">
        <f>IF($B1892="","",IFERROR(INDEX(Lists!$C$4:$C$153,MATCH($B1892,Lists!$A$4:$A$153,0)),"Spending"))</f>
        <v/>
      </c>
      <c r="E1892" s="50" t="n"/>
      <c r="F1892" s="52" t="n"/>
      <c r="G1892" s="50" t="n"/>
      <c r="H1892" s="50" t="n"/>
      <c r="I1892" s="50" t="n"/>
    </row>
    <row r="1893" ht="15" customHeight="1" s="36">
      <c r="A1893" s="49" t="n"/>
      <c r="B1893" s="50" t="n"/>
      <c r="C1893" s="51">
        <f>IF($B1893="","",IFERROR(INDEX(Lists!$B$4:$B$153,MATCH($B1893,Lists!$A$4:$A$153,0)),"Other / Unsorted"))</f>
        <v/>
      </c>
      <c r="D1893" s="51">
        <f>IF($B1893="","",IFERROR(INDEX(Lists!$C$4:$C$153,MATCH($B1893,Lists!$A$4:$A$153,0)),"Spending"))</f>
        <v/>
      </c>
      <c r="E1893" s="50" t="n"/>
      <c r="F1893" s="52" t="n"/>
      <c r="G1893" s="50" t="n"/>
      <c r="H1893" s="50" t="n"/>
      <c r="I1893" s="50" t="n"/>
    </row>
    <row r="1894" ht="15" customHeight="1" s="36">
      <c r="A1894" s="49" t="n"/>
      <c r="B1894" s="50" t="n"/>
      <c r="C1894" s="51">
        <f>IF($B1894="","",IFERROR(INDEX(Lists!$B$4:$B$153,MATCH($B1894,Lists!$A$4:$A$153,0)),"Other / Unsorted"))</f>
        <v/>
      </c>
      <c r="D1894" s="51">
        <f>IF($B1894="","",IFERROR(INDEX(Lists!$C$4:$C$153,MATCH($B1894,Lists!$A$4:$A$153,0)),"Spending"))</f>
        <v/>
      </c>
      <c r="E1894" s="50" t="n"/>
      <c r="F1894" s="52" t="n"/>
      <c r="G1894" s="50" t="n"/>
      <c r="H1894" s="50" t="n"/>
      <c r="I1894" s="50" t="n"/>
    </row>
    <row r="1895" ht="15" customHeight="1" s="36">
      <c r="A1895" s="49" t="n"/>
      <c r="B1895" s="50" t="n"/>
      <c r="C1895" s="51">
        <f>IF($B1895="","",IFERROR(INDEX(Lists!$B$4:$B$153,MATCH($B1895,Lists!$A$4:$A$153,0)),"Other / Unsorted"))</f>
        <v/>
      </c>
      <c r="D1895" s="51">
        <f>IF($B1895="","",IFERROR(INDEX(Lists!$C$4:$C$153,MATCH($B1895,Lists!$A$4:$A$153,0)),"Spending"))</f>
        <v/>
      </c>
      <c r="E1895" s="50" t="n"/>
      <c r="F1895" s="52" t="n"/>
      <c r="G1895" s="50" t="n"/>
      <c r="H1895" s="50" t="n"/>
      <c r="I1895" s="50" t="n"/>
    </row>
    <row r="1896" ht="15" customHeight="1" s="36">
      <c r="A1896" s="49" t="n"/>
      <c r="B1896" s="50" t="n"/>
      <c r="C1896" s="51">
        <f>IF($B1896="","",IFERROR(INDEX(Lists!$B$4:$B$153,MATCH($B1896,Lists!$A$4:$A$153,0)),"Other / Unsorted"))</f>
        <v/>
      </c>
      <c r="D1896" s="51">
        <f>IF($B1896="","",IFERROR(INDEX(Lists!$C$4:$C$153,MATCH($B1896,Lists!$A$4:$A$153,0)),"Spending"))</f>
        <v/>
      </c>
      <c r="E1896" s="50" t="n"/>
      <c r="F1896" s="52" t="n"/>
      <c r="G1896" s="50" t="n"/>
      <c r="H1896" s="50" t="n"/>
      <c r="I1896" s="50" t="n"/>
    </row>
    <row r="1897" ht="15" customHeight="1" s="36">
      <c r="A1897" s="49" t="n"/>
      <c r="B1897" s="50" t="n"/>
      <c r="C1897" s="51">
        <f>IF($B1897="","",IFERROR(INDEX(Lists!$B$4:$B$153,MATCH($B1897,Lists!$A$4:$A$153,0)),"Other / Unsorted"))</f>
        <v/>
      </c>
      <c r="D1897" s="51">
        <f>IF($B1897="","",IFERROR(INDEX(Lists!$C$4:$C$153,MATCH($B1897,Lists!$A$4:$A$153,0)),"Spending"))</f>
        <v/>
      </c>
      <c r="E1897" s="50" t="n"/>
      <c r="F1897" s="52" t="n"/>
      <c r="G1897" s="50" t="n"/>
      <c r="H1897" s="50" t="n"/>
      <c r="I1897" s="50" t="n"/>
    </row>
    <row r="1898" ht="15" customHeight="1" s="36">
      <c r="A1898" s="49" t="n"/>
      <c r="B1898" s="50" t="n"/>
      <c r="C1898" s="51">
        <f>IF($B1898="","",IFERROR(INDEX(Lists!$B$4:$B$153,MATCH($B1898,Lists!$A$4:$A$153,0)),"Other / Unsorted"))</f>
        <v/>
      </c>
      <c r="D1898" s="51">
        <f>IF($B1898="","",IFERROR(INDEX(Lists!$C$4:$C$153,MATCH($B1898,Lists!$A$4:$A$153,0)),"Spending"))</f>
        <v/>
      </c>
      <c r="E1898" s="50" t="n"/>
      <c r="F1898" s="52" t="n"/>
      <c r="G1898" s="50" t="n"/>
      <c r="H1898" s="50" t="n"/>
      <c r="I1898" s="50" t="n"/>
    </row>
    <row r="1899" ht="15" customHeight="1" s="36">
      <c r="A1899" s="49" t="n"/>
      <c r="B1899" s="50" t="n"/>
      <c r="C1899" s="51">
        <f>IF($B1899="","",IFERROR(INDEX(Lists!$B$4:$B$153,MATCH($B1899,Lists!$A$4:$A$153,0)),"Other / Unsorted"))</f>
        <v/>
      </c>
      <c r="D1899" s="51">
        <f>IF($B1899="","",IFERROR(INDEX(Lists!$C$4:$C$153,MATCH($B1899,Lists!$A$4:$A$153,0)),"Spending"))</f>
        <v/>
      </c>
      <c r="E1899" s="50" t="n"/>
      <c r="F1899" s="52" t="n"/>
      <c r="G1899" s="50" t="n"/>
      <c r="H1899" s="50" t="n"/>
      <c r="I1899" s="50" t="n"/>
    </row>
    <row r="1900" ht="15" customHeight="1" s="36">
      <c r="A1900" s="49" t="n"/>
      <c r="B1900" s="50" t="n"/>
      <c r="C1900" s="51">
        <f>IF($B1900="","",IFERROR(INDEX(Lists!$B$4:$B$153,MATCH($B1900,Lists!$A$4:$A$153,0)),"Other / Unsorted"))</f>
        <v/>
      </c>
      <c r="D1900" s="51">
        <f>IF($B1900="","",IFERROR(INDEX(Lists!$C$4:$C$153,MATCH($B1900,Lists!$A$4:$A$153,0)),"Spending"))</f>
        <v/>
      </c>
      <c r="E1900" s="50" t="n"/>
      <c r="F1900" s="52" t="n"/>
      <c r="G1900" s="50" t="n"/>
      <c r="H1900" s="50" t="n"/>
      <c r="I1900" s="50" t="n"/>
    </row>
    <row r="1901" ht="15" customHeight="1" s="36">
      <c r="A1901" s="49" t="n"/>
      <c r="B1901" s="50" t="n"/>
      <c r="C1901" s="51">
        <f>IF($B1901="","",IFERROR(INDEX(Lists!$B$4:$B$153,MATCH($B1901,Lists!$A$4:$A$153,0)),"Other / Unsorted"))</f>
        <v/>
      </c>
      <c r="D1901" s="51">
        <f>IF($B1901="","",IFERROR(INDEX(Lists!$C$4:$C$153,MATCH($B1901,Lists!$A$4:$A$153,0)),"Spending"))</f>
        <v/>
      </c>
      <c r="E1901" s="50" t="n"/>
      <c r="F1901" s="52" t="n"/>
      <c r="G1901" s="50" t="n"/>
      <c r="H1901" s="50" t="n"/>
      <c r="I1901" s="50" t="n"/>
    </row>
    <row r="1902" ht="15" customHeight="1" s="36">
      <c r="A1902" s="49" t="n"/>
      <c r="B1902" s="50" t="n"/>
      <c r="C1902" s="51">
        <f>IF($B1902="","",IFERROR(INDEX(Lists!$B$4:$B$153,MATCH($B1902,Lists!$A$4:$A$153,0)),"Other / Unsorted"))</f>
        <v/>
      </c>
      <c r="D1902" s="51">
        <f>IF($B1902="","",IFERROR(INDEX(Lists!$C$4:$C$153,MATCH($B1902,Lists!$A$4:$A$153,0)),"Spending"))</f>
        <v/>
      </c>
      <c r="E1902" s="50" t="n"/>
      <c r="F1902" s="52" t="n"/>
      <c r="G1902" s="50" t="n"/>
      <c r="H1902" s="50" t="n"/>
      <c r="I1902" s="50" t="n"/>
    </row>
    <row r="1903" ht="15" customHeight="1" s="36">
      <c r="A1903" s="49" t="n"/>
      <c r="B1903" s="50" t="n"/>
      <c r="C1903" s="51">
        <f>IF($B1903="","",IFERROR(INDEX(Lists!$B$4:$B$153,MATCH($B1903,Lists!$A$4:$A$153,0)),"Other / Unsorted"))</f>
        <v/>
      </c>
      <c r="D1903" s="51">
        <f>IF($B1903="","",IFERROR(INDEX(Lists!$C$4:$C$153,MATCH($B1903,Lists!$A$4:$A$153,0)),"Spending"))</f>
        <v/>
      </c>
      <c r="E1903" s="50" t="n"/>
      <c r="F1903" s="52" t="n"/>
      <c r="G1903" s="50" t="n"/>
      <c r="H1903" s="50" t="n"/>
      <c r="I1903" s="50" t="n"/>
    </row>
    <row r="1904" ht="15" customHeight="1" s="36">
      <c r="A1904" s="49" t="n"/>
      <c r="B1904" s="50" t="n"/>
      <c r="C1904" s="51">
        <f>IF($B1904="","",IFERROR(INDEX(Lists!$B$4:$B$153,MATCH($B1904,Lists!$A$4:$A$153,0)),"Other / Unsorted"))</f>
        <v/>
      </c>
      <c r="D1904" s="51">
        <f>IF($B1904="","",IFERROR(INDEX(Lists!$C$4:$C$153,MATCH($B1904,Lists!$A$4:$A$153,0)),"Spending"))</f>
        <v/>
      </c>
      <c r="E1904" s="50" t="n"/>
      <c r="F1904" s="52" t="n"/>
      <c r="G1904" s="50" t="n"/>
      <c r="H1904" s="50" t="n"/>
      <c r="I1904" s="50" t="n"/>
    </row>
    <row r="1905" ht="15" customHeight="1" s="36">
      <c r="A1905" s="49" t="n"/>
      <c r="B1905" s="50" t="n"/>
      <c r="C1905" s="51">
        <f>IF($B1905="","",IFERROR(INDEX(Lists!$B$4:$B$153,MATCH($B1905,Lists!$A$4:$A$153,0)),"Other / Unsorted"))</f>
        <v/>
      </c>
      <c r="D1905" s="51">
        <f>IF($B1905="","",IFERROR(INDEX(Lists!$C$4:$C$153,MATCH($B1905,Lists!$A$4:$A$153,0)),"Spending"))</f>
        <v/>
      </c>
      <c r="E1905" s="50" t="n"/>
      <c r="F1905" s="52" t="n"/>
      <c r="G1905" s="50" t="n"/>
      <c r="H1905" s="50" t="n"/>
      <c r="I1905" s="50" t="n"/>
    </row>
    <row r="1906" ht="15" customHeight="1" s="36">
      <c r="A1906" s="49" t="n"/>
      <c r="B1906" s="50" t="n"/>
      <c r="C1906" s="51">
        <f>IF($B1906="","",IFERROR(INDEX(Lists!$B$4:$B$153,MATCH($B1906,Lists!$A$4:$A$153,0)),"Other / Unsorted"))</f>
        <v/>
      </c>
      <c r="D1906" s="51">
        <f>IF($B1906="","",IFERROR(INDEX(Lists!$C$4:$C$153,MATCH($B1906,Lists!$A$4:$A$153,0)),"Spending"))</f>
        <v/>
      </c>
      <c r="E1906" s="50" t="n"/>
      <c r="F1906" s="52" t="n"/>
      <c r="G1906" s="50" t="n"/>
      <c r="H1906" s="50" t="n"/>
      <c r="I1906" s="50" t="n"/>
    </row>
    <row r="1907" ht="15" customHeight="1" s="36">
      <c r="A1907" s="49" t="n"/>
      <c r="B1907" s="50" t="n"/>
      <c r="C1907" s="51">
        <f>IF($B1907="","",IFERROR(INDEX(Lists!$B$4:$B$153,MATCH($B1907,Lists!$A$4:$A$153,0)),"Other / Unsorted"))</f>
        <v/>
      </c>
      <c r="D1907" s="51">
        <f>IF($B1907="","",IFERROR(INDEX(Lists!$C$4:$C$153,MATCH($B1907,Lists!$A$4:$A$153,0)),"Spending"))</f>
        <v/>
      </c>
      <c r="E1907" s="50" t="n"/>
      <c r="F1907" s="52" t="n"/>
      <c r="G1907" s="50" t="n"/>
      <c r="H1907" s="50" t="n"/>
      <c r="I1907" s="50" t="n"/>
    </row>
    <row r="1908" ht="15" customHeight="1" s="36">
      <c r="A1908" s="49" t="n"/>
      <c r="B1908" s="50" t="n"/>
      <c r="C1908" s="51">
        <f>IF($B1908="","",IFERROR(INDEX(Lists!$B$4:$B$153,MATCH($B1908,Lists!$A$4:$A$153,0)),"Other / Unsorted"))</f>
        <v/>
      </c>
      <c r="D1908" s="51">
        <f>IF($B1908="","",IFERROR(INDEX(Lists!$C$4:$C$153,MATCH($B1908,Lists!$A$4:$A$153,0)),"Spending"))</f>
        <v/>
      </c>
      <c r="E1908" s="50" t="n"/>
      <c r="F1908" s="52" t="n"/>
      <c r="G1908" s="50" t="n"/>
      <c r="H1908" s="50" t="n"/>
      <c r="I1908" s="50" t="n"/>
    </row>
    <row r="1909" ht="15" customHeight="1" s="36">
      <c r="A1909" s="49" t="n"/>
      <c r="B1909" s="50" t="n"/>
      <c r="C1909" s="51">
        <f>IF($B1909="","",IFERROR(INDEX(Lists!$B$4:$B$153,MATCH($B1909,Lists!$A$4:$A$153,0)),"Other / Unsorted"))</f>
        <v/>
      </c>
      <c r="D1909" s="51">
        <f>IF($B1909="","",IFERROR(INDEX(Lists!$C$4:$C$153,MATCH($B1909,Lists!$A$4:$A$153,0)),"Spending"))</f>
        <v/>
      </c>
      <c r="E1909" s="50" t="n"/>
      <c r="F1909" s="52" t="n"/>
      <c r="G1909" s="50" t="n"/>
      <c r="H1909" s="50" t="n"/>
      <c r="I1909" s="50" t="n"/>
    </row>
    <row r="1910" ht="15" customHeight="1" s="36">
      <c r="A1910" s="49" t="n"/>
      <c r="B1910" s="50" t="n"/>
      <c r="C1910" s="51">
        <f>IF($B1910="","",IFERROR(INDEX(Lists!$B$4:$B$153,MATCH($B1910,Lists!$A$4:$A$153,0)),"Other / Unsorted"))</f>
        <v/>
      </c>
      <c r="D1910" s="51">
        <f>IF($B1910="","",IFERROR(INDEX(Lists!$C$4:$C$153,MATCH($B1910,Lists!$A$4:$A$153,0)),"Spending"))</f>
        <v/>
      </c>
      <c r="E1910" s="50" t="n"/>
      <c r="F1910" s="52" t="n"/>
      <c r="G1910" s="50" t="n"/>
      <c r="H1910" s="50" t="n"/>
      <c r="I1910" s="50" t="n"/>
    </row>
    <row r="1911" ht="15" customHeight="1" s="36">
      <c r="A1911" s="49" t="n"/>
      <c r="B1911" s="50" t="n"/>
      <c r="C1911" s="51">
        <f>IF($B1911="","",IFERROR(INDEX(Lists!$B$4:$B$153,MATCH($B1911,Lists!$A$4:$A$153,0)),"Other / Unsorted"))</f>
        <v/>
      </c>
      <c r="D1911" s="51">
        <f>IF($B1911="","",IFERROR(INDEX(Lists!$C$4:$C$153,MATCH($B1911,Lists!$A$4:$A$153,0)),"Spending"))</f>
        <v/>
      </c>
      <c r="E1911" s="50" t="n"/>
      <c r="F1911" s="52" t="n"/>
      <c r="G1911" s="50" t="n"/>
      <c r="H1911" s="50" t="n"/>
      <c r="I1911" s="50" t="n"/>
    </row>
    <row r="1912" ht="15" customHeight="1" s="36">
      <c r="A1912" s="49" t="n"/>
      <c r="B1912" s="50" t="n"/>
      <c r="C1912" s="51">
        <f>IF($B1912="","",IFERROR(INDEX(Lists!$B$4:$B$153,MATCH($B1912,Lists!$A$4:$A$153,0)),"Other / Unsorted"))</f>
        <v/>
      </c>
      <c r="D1912" s="51">
        <f>IF($B1912="","",IFERROR(INDEX(Lists!$C$4:$C$153,MATCH($B1912,Lists!$A$4:$A$153,0)),"Spending"))</f>
        <v/>
      </c>
      <c r="E1912" s="50" t="n"/>
      <c r="F1912" s="52" t="n"/>
      <c r="G1912" s="50" t="n"/>
      <c r="H1912" s="50" t="n"/>
      <c r="I1912" s="50" t="n"/>
    </row>
    <row r="1913" ht="15" customHeight="1" s="36">
      <c r="A1913" s="49" t="n"/>
      <c r="B1913" s="50" t="n"/>
      <c r="C1913" s="51">
        <f>IF($B1913="","",IFERROR(INDEX(Lists!$B$4:$B$153,MATCH($B1913,Lists!$A$4:$A$153,0)),"Other / Unsorted"))</f>
        <v/>
      </c>
      <c r="D1913" s="51">
        <f>IF($B1913="","",IFERROR(INDEX(Lists!$C$4:$C$153,MATCH($B1913,Lists!$A$4:$A$153,0)),"Spending"))</f>
        <v/>
      </c>
      <c r="E1913" s="50" t="n"/>
      <c r="F1913" s="52" t="n"/>
      <c r="G1913" s="50" t="n"/>
      <c r="H1913" s="50" t="n"/>
      <c r="I1913" s="50" t="n"/>
    </row>
    <row r="1914" ht="15" customHeight="1" s="36">
      <c r="A1914" s="49" t="n"/>
      <c r="B1914" s="50" t="n"/>
      <c r="C1914" s="51">
        <f>IF($B1914="","",IFERROR(INDEX(Lists!$B$4:$B$153,MATCH($B1914,Lists!$A$4:$A$153,0)),"Other / Unsorted"))</f>
        <v/>
      </c>
      <c r="D1914" s="51">
        <f>IF($B1914="","",IFERROR(INDEX(Lists!$C$4:$C$153,MATCH($B1914,Lists!$A$4:$A$153,0)),"Spending"))</f>
        <v/>
      </c>
      <c r="E1914" s="50" t="n"/>
      <c r="F1914" s="52" t="n"/>
      <c r="G1914" s="50" t="n"/>
      <c r="H1914" s="50" t="n"/>
      <c r="I1914" s="50" t="n"/>
    </row>
    <row r="1915" ht="15" customHeight="1" s="36">
      <c r="A1915" s="49" t="n"/>
      <c r="B1915" s="50" t="n"/>
      <c r="C1915" s="51">
        <f>IF($B1915="","",IFERROR(INDEX(Lists!$B$4:$B$153,MATCH($B1915,Lists!$A$4:$A$153,0)),"Other / Unsorted"))</f>
        <v/>
      </c>
      <c r="D1915" s="51">
        <f>IF($B1915="","",IFERROR(INDEX(Lists!$C$4:$C$153,MATCH($B1915,Lists!$A$4:$A$153,0)),"Spending"))</f>
        <v/>
      </c>
      <c r="E1915" s="50" t="n"/>
      <c r="F1915" s="52" t="n"/>
      <c r="G1915" s="50" t="n"/>
      <c r="H1915" s="50" t="n"/>
      <c r="I1915" s="50" t="n"/>
    </row>
    <row r="1916" ht="15" customHeight="1" s="36">
      <c r="A1916" s="49" t="n"/>
      <c r="B1916" s="50" t="n"/>
      <c r="C1916" s="51">
        <f>IF($B1916="","",IFERROR(INDEX(Lists!$B$4:$B$153,MATCH($B1916,Lists!$A$4:$A$153,0)),"Other / Unsorted"))</f>
        <v/>
      </c>
      <c r="D1916" s="51">
        <f>IF($B1916="","",IFERROR(INDEX(Lists!$C$4:$C$153,MATCH($B1916,Lists!$A$4:$A$153,0)),"Spending"))</f>
        <v/>
      </c>
      <c r="E1916" s="50" t="n"/>
      <c r="F1916" s="52" t="n"/>
      <c r="G1916" s="50" t="n"/>
      <c r="H1916" s="50" t="n"/>
      <c r="I1916" s="50" t="n"/>
    </row>
    <row r="1917" ht="15" customHeight="1" s="36">
      <c r="A1917" s="49" t="n"/>
      <c r="B1917" s="50" t="n"/>
      <c r="C1917" s="51">
        <f>IF($B1917="","",IFERROR(INDEX(Lists!$B$4:$B$153,MATCH($B1917,Lists!$A$4:$A$153,0)),"Other / Unsorted"))</f>
        <v/>
      </c>
      <c r="D1917" s="51">
        <f>IF($B1917="","",IFERROR(INDEX(Lists!$C$4:$C$153,MATCH($B1917,Lists!$A$4:$A$153,0)),"Spending"))</f>
        <v/>
      </c>
      <c r="E1917" s="50" t="n"/>
      <c r="F1917" s="52" t="n"/>
      <c r="G1917" s="50" t="n"/>
      <c r="H1917" s="50" t="n"/>
      <c r="I1917" s="50" t="n"/>
    </row>
    <row r="1918" ht="15" customHeight="1" s="36">
      <c r="A1918" s="49" t="n"/>
      <c r="B1918" s="50" t="n"/>
      <c r="C1918" s="51">
        <f>IF($B1918="","",IFERROR(INDEX(Lists!$B$4:$B$153,MATCH($B1918,Lists!$A$4:$A$153,0)),"Other / Unsorted"))</f>
        <v/>
      </c>
      <c r="D1918" s="51">
        <f>IF($B1918="","",IFERROR(INDEX(Lists!$C$4:$C$153,MATCH($B1918,Lists!$A$4:$A$153,0)),"Spending"))</f>
        <v/>
      </c>
      <c r="E1918" s="50" t="n"/>
      <c r="F1918" s="52" t="n"/>
      <c r="G1918" s="50" t="n"/>
      <c r="H1918" s="50" t="n"/>
      <c r="I1918" s="50" t="n"/>
    </row>
    <row r="1919" ht="15" customHeight="1" s="36">
      <c r="A1919" s="49" t="n"/>
      <c r="B1919" s="50" t="n"/>
      <c r="C1919" s="51">
        <f>IF($B1919="","",IFERROR(INDEX(Lists!$B$4:$B$153,MATCH($B1919,Lists!$A$4:$A$153,0)),"Other / Unsorted"))</f>
        <v/>
      </c>
      <c r="D1919" s="51">
        <f>IF($B1919="","",IFERROR(INDEX(Lists!$C$4:$C$153,MATCH($B1919,Lists!$A$4:$A$153,0)),"Spending"))</f>
        <v/>
      </c>
      <c r="E1919" s="50" t="n"/>
      <c r="F1919" s="52" t="n"/>
      <c r="G1919" s="50" t="n"/>
      <c r="H1919" s="50" t="n"/>
      <c r="I1919" s="50" t="n"/>
    </row>
    <row r="1920" ht="15" customHeight="1" s="36">
      <c r="A1920" s="49" t="n"/>
      <c r="B1920" s="50" t="n"/>
      <c r="C1920" s="51">
        <f>IF($B1920="","",IFERROR(INDEX(Lists!$B$4:$B$153,MATCH($B1920,Lists!$A$4:$A$153,0)),"Other / Unsorted"))</f>
        <v/>
      </c>
      <c r="D1920" s="51">
        <f>IF($B1920="","",IFERROR(INDEX(Lists!$C$4:$C$153,MATCH($B1920,Lists!$A$4:$A$153,0)),"Spending"))</f>
        <v/>
      </c>
      <c r="E1920" s="50" t="n"/>
      <c r="F1920" s="52" t="n"/>
      <c r="G1920" s="50" t="n"/>
      <c r="H1920" s="50" t="n"/>
      <c r="I1920" s="50" t="n"/>
    </row>
    <row r="1921" ht="15" customHeight="1" s="36">
      <c r="A1921" s="49" t="n"/>
      <c r="B1921" s="50" t="n"/>
      <c r="C1921" s="51">
        <f>IF($B1921="","",IFERROR(INDEX(Lists!$B$4:$B$153,MATCH($B1921,Lists!$A$4:$A$153,0)),"Other / Unsorted"))</f>
        <v/>
      </c>
      <c r="D1921" s="51">
        <f>IF($B1921="","",IFERROR(INDEX(Lists!$C$4:$C$153,MATCH($B1921,Lists!$A$4:$A$153,0)),"Spending"))</f>
        <v/>
      </c>
      <c r="E1921" s="50" t="n"/>
      <c r="F1921" s="52" t="n"/>
      <c r="G1921" s="50" t="n"/>
      <c r="H1921" s="50" t="n"/>
      <c r="I1921" s="50" t="n"/>
    </row>
    <row r="1922" ht="15" customHeight="1" s="36">
      <c r="A1922" s="49" t="n"/>
      <c r="B1922" s="50" t="n"/>
      <c r="C1922" s="51">
        <f>IF($B1922="","",IFERROR(INDEX(Lists!$B$4:$B$153,MATCH($B1922,Lists!$A$4:$A$153,0)),"Other / Unsorted"))</f>
        <v/>
      </c>
      <c r="D1922" s="51">
        <f>IF($B1922="","",IFERROR(INDEX(Lists!$C$4:$C$153,MATCH($B1922,Lists!$A$4:$A$153,0)),"Spending"))</f>
        <v/>
      </c>
      <c r="E1922" s="50" t="n"/>
      <c r="F1922" s="52" t="n"/>
      <c r="G1922" s="50" t="n"/>
      <c r="H1922" s="50" t="n"/>
      <c r="I1922" s="50" t="n"/>
    </row>
    <row r="1923" ht="15" customHeight="1" s="36">
      <c r="A1923" s="49" t="n"/>
      <c r="B1923" s="50" t="n"/>
      <c r="C1923" s="51">
        <f>IF($B1923="","",IFERROR(INDEX(Lists!$B$4:$B$153,MATCH($B1923,Lists!$A$4:$A$153,0)),"Other / Unsorted"))</f>
        <v/>
      </c>
      <c r="D1923" s="51">
        <f>IF($B1923="","",IFERROR(INDEX(Lists!$C$4:$C$153,MATCH($B1923,Lists!$A$4:$A$153,0)),"Spending"))</f>
        <v/>
      </c>
      <c r="E1923" s="50" t="n"/>
      <c r="F1923" s="52" t="n"/>
      <c r="G1923" s="50" t="n"/>
      <c r="H1923" s="50" t="n"/>
      <c r="I1923" s="50" t="n"/>
    </row>
    <row r="1924" ht="15" customHeight="1" s="36">
      <c r="A1924" s="49" t="n"/>
      <c r="B1924" s="50" t="n"/>
      <c r="C1924" s="51">
        <f>IF($B1924="","",IFERROR(INDEX(Lists!$B$4:$B$153,MATCH($B1924,Lists!$A$4:$A$153,0)),"Other / Unsorted"))</f>
        <v/>
      </c>
      <c r="D1924" s="51">
        <f>IF($B1924="","",IFERROR(INDEX(Lists!$C$4:$C$153,MATCH($B1924,Lists!$A$4:$A$153,0)),"Spending"))</f>
        <v/>
      </c>
      <c r="E1924" s="50" t="n"/>
      <c r="F1924" s="52" t="n"/>
      <c r="G1924" s="50" t="n"/>
      <c r="H1924" s="50" t="n"/>
      <c r="I1924" s="50" t="n"/>
    </row>
    <row r="1925" ht="15" customHeight="1" s="36">
      <c r="A1925" s="49" t="n"/>
      <c r="B1925" s="50" t="n"/>
      <c r="C1925" s="51">
        <f>IF($B1925="","",IFERROR(INDEX(Lists!$B$4:$B$153,MATCH($B1925,Lists!$A$4:$A$153,0)),"Other / Unsorted"))</f>
        <v/>
      </c>
      <c r="D1925" s="51">
        <f>IF($B1925="","",IFERROR(INDEX(Lists!$C$4:$C$153,MATCH($B1925,Lists!$A$4:$A$153,0)),"Spending"))</f>
        <v/>
      </c>
      <c r="E1925" s="50" t="n"/>
      <c r="F1925" s="52" t="n"/>
      <c r="G1925" s="50" t="n"/>
      <c r="H1925" s="50" t="n"/>
      <c r="I1925" s="50" t="n"/>
    </row>
    <row r="1926" ht="15" customHeight="1" s="36">
      <c r="A1926" s="49" t="n"/>
      <c r="B1926" s="50" t="n"/>
      <c r="C1926" s="51">
        <f>IF($B1926="","",IFERROR(INDEX(Lists!$B$4:$B$153,MATCH($B1926,Lists!$A$4:$A$153,0)),"Other / Unsorted"))</f>
        <v/>
      </c>
      <c r="D1926" s="51">
        <f>IF($B1926="","",IFERROR(INDEX(Lists!$C$4:$C$153,MATCH($B1926,Lists!$A$4:$A$153,0)),"Spending"))</f>
        <v/>
      </c>
      <c r="E1926" s="50" t="n"/>
      <c r="F1926" s="52" t="n"/>
      <c r="G1926" s="50" t="n"/>
      <c r="H1926" s="50" t="n"/>
      <c r="I1926" s="50" t="n"/>
    </row>
    <row r="1927" ht="15" customHeight="1" s="36">
      <c r="A1927" s="49" t="n"/>
      <c r="B1927" s="50" t="n"/>
      <c r="C1927" s="51">
        <f>IF($B1927="","",IFERROR(INDEX(Lists!$B$4:$B$153,MATCH($B1927,Lists!$A$4:$A$153,0)),"Other / Unsorted"))</f>
        <v/>
      </c>
      <c r="D1927" s="51">
        <f>IF($B1927="","",IFERROR(INDEX(Lists!$C$4:$C$153,MATCH($B1927,Lists!$A$4:$A$153,0)),"Spending"))</f>
        <v/>
      </c>
      <c r="E1927" s="50" t="n"/>
      <c r="F1927" s="52" t="n"/>
      <c r="G1927" s="50" t="n"/>
      <c r="H1927" s="50" t="n"/>
      <c r="I1927" s="50" t="n"/>
    </row>
    <row r="1928" ht="15" customHeight="1" s="36">
      <c r="A1928" s="49" t="n"/>
      <c r="B1928" s="50" t="n"/>
      <c r="C1928" s="51">
        <f>IF($B1928="","",IFERROR(INDEX(Lists!$B$4:$B$153,MATCH($B1928,Lists!$A$4:$A$153,0)),"Other / Unsorted"))</f>
        <v/>
      </c>
      <c r="D1928" s="51">
        <f>IF($B1928="","",IFERROR(INDEX(Lists!$C$4:$C$153,MATCH($B1928,Lists!$A$4:$A$153,0)),"Spending"))</f>
        <v/>
      </c>
      <c r="E1928" s="50" t="n"/>
      <c r="F1928" s="52" t="n"/>
      <c r="G1928" s="50" t="n"/>
      <c r="H1928" s="50" t="n"/>
      <c r="I1928" s="50" t="n"/>
    </row>
    <row r="1929" ht="15" customHeight="1" s="36">
      <c r="A1929" s="49" t="n"/>
      <c r="B1929" s="50" t="n"/>
      <c r="C1929" s="51">
        <f>IF($B1929="","",IFERROR(INDEX(Lists!$B$4:$B$153,MATCH($B1929,Lists!$A$4:$A$153,0)),"Other / Unsorted"))</f>
        <v/>
      </c>
      <c r="D1929" s="51">
        <f>IF($B1929="","",IFERROR(INDEX(Lists!$C$4:$C$153,MATCH($B1929,Lists!$A$4:$A$153,0)),"Spending"))</f>
        <v/>
      </c>
      <c r="E1929" s="50" t="n"/>
      <c r="F1929" s="52" t="n"/>
      <c r="G1929" s="50" t="n"/>
      <c r="H1929" s="50" t="n"/>
      <c r="I1929" s="50" t="n"/>
    </row>
    <row r="1930" ht="15" customHeight="1" s="36">
      <c r="A1930" s="49" t="n"/>
      <c r="B1930" s="50" t="n"/>
      <c r="C1930" s="51">
        <f>IF($B1930="","",IFERROR(INDEX(Lists!$B$4:$B$153,MATCH($B1930,Lists!$A$4:$A$153,0)),"Other / Unsorted"))</f>
        <v/>
      </c>
      <c r="D1930" s="51">
        <f>IF($B1930="","",IFERROR(INDEX(Lists!$C$4:$C$153,MATCH($B1930,Lists!$A$4:$A$153,0)),"Spending"))</f>
        <v/>
      </c>
      <c r="E1930" s="50" t="n"/>
      <c r="F1930" s="52" t="n"/>
      <c r="G1930" s="50" t="n"/>
      <c r="H1930" s="50" t="n"/>
      <c r="I1930" s="50" t="n"/>
    </row>
    <row r="1931" ht="15" customHeight="1" s="36">
      <c r="A1931" s="49" t="n"/>
      <c r="B1931" s="50" t="n"/>
      <c r="C1931" s="51">
        <f>IF($B1931="","",IFERROR(INDEX(Lists!$B$4:$B$153,MATCH($B1931,Lists!$A$4:$A$153,0)),"Other / Unsorted"))</f>
        <v/>
      </c>
      <c r="D1931" s="51">
        <f>IF($B1931="","",IFERROR(INDEX(Lists!$C$4:$C$153,MATCH($B1931,Lists!$A$4:$A$153,0)),"Spending"))</f>
        <v/>
      </c>
      <c r="E1931" s="50" t="n"/>
      <c r="F1931" s="52" t="n"/>
      <c r="G1931" s="50" t="n"/>
      <c r="H1931" s="50" t="n"/>
      <c r="I1931" s="50" t="n"/>
    </row>
    <row r="1932" ht="15" customHeight="1" s="36">
      <c r="A1932" s="49" t="n"/>
      <c r="B1932" s="50" t="n"/>
      <c r="C1932" s="51">
        <f>IF($B1932="","",IFERROR(INDEX(Lists!$B$4:$B$153,MATCH($B1932,Lists!$A$4:$A$153,0)),"Other / Unsorted"))</f>
        <v/>
      </c>
      <c r="D1932" s="51">
        <f>IF($B1932="","",IFERROR(INDEX(Lists!$C$4:$C$153,MATCH($B1932,Lists!$A$4:$A$153,0)),"Spending"))</f>
        <v/>
      </c>
      <c r="E1932" s="50" t="n"/>
      <c r="F1932" s="52" t="n"/>
      <c r="G1932" s="50" t="n"/>
      <c r="H1932" s="50" t="n"/>
      <c r="I1932" s="50" t="n"/>
    </row>
    <row r="1933" ht="15" customHeight="1" s="36">
      <c r="A1933" s="49" t="n"/>
      <c r="B1933" s="50" t="n"/>
      <c r="C1933" s="51">
        <f>IF($B1933="","",IFERROR(INDEX(Lists!$B$4:$B$153,MATCH($B1933,Lists!$A$4:$A$153,0)),"Other / Unsorted"))</f>
        <v/>
      </c>
      <c r="D1933" s="51">
        <f>IF($B1933="","",IFERROR(INDEX(Lists!$C$4:$C$153,MATCH($B1933,Lists!$A$4:$A$153,0)),"Spending"))</f>
        <v/>
      </c>
      <c r="E1933" s="50" t="n"/>
      <c r="F1933" s="52" t="n"/>
      <c r="G1933" s="50" t="n"/>
      <c r="H1933" s="50" t="n"/>
      <c r="I1933" s="50" t="n"/>
    </row>
    <row r="1934" ht="15" customHeight="1" s="36">
      <c r="A1934" s="49" t="n"/>
      <c r="B1934" s="50" t="n"/>
      <c r="C1934" s="51">
        <f>IF($B1934="","",IFERROR(INDEX(Lists!$B$4:$B$153,MATCH($B1934,Lists!$A$4:$A$153,0)),"Other / Unsorted"))</f>
        <v/>
      </c>
      <c r="D1934" s="51">
        <f>IF($B1934="","",IFERROR(INDEX(Lists!$C$4:$C$153,MATCH($B1934,Lists!$A$4:$A$153,0)),"Spending"))</f>
        <v/>
      </c>
      <c r="E1934" s="50" t="n"/>
      <c r="F1934" s="52" t="n"/>
      <c r="G1934" s="50" t="n"/>
      <c r="H1934" s="50" t="n"/>
      <c r="I1934" s="50" t="n"/>
    </row>
    <row r="1935" ht="15" customHeight="1" s="36">
      <c r="A1935" s="49" t="n"/>
      <c r="B1935" s="50" t="n"/>
      <c r="C1935" s="51">
        <f>IF($B1935="","",IFERROR(INDEX(Lists!$B$4:$B$153,MATCH($B1935,Lists!$A$4:$A$153,0)),"Other / Unsorted"))</f>
        <v/>
      </c>
      <c r="D1935" s="51">
        <f>IF($B1935="","",IFERROR(INDEX(Lists!$C$4:$C$153,MATCH($B1935,Lists!$A$4:$A$153,0)),"Spending"))</f>
        <v/>
      </c>
      <c r="E1935" s="50" t="n"/>
      <c r="F1935" s="52" t="n"/>
      <c r="G1935" s="50" t="n"/>
      <c r="H1935" s="50" t="n"/>
      <c r="I1935" s="50" t="n"/>
    </row>
    <row r="1936" ht="15" customHeight="1" s="36">
      <c r="A1936" s="49" t="n"/>
      <c r="B1936" s="50" t="n"/>
      <c r="C1936" s="51">
        <f>IF($B1936="","",IFERROR(INDEX(Lists!$B$4:$B$153,MATCH($B1936,Lists!$A$4:$A$153,0)),"Other / Unsorted"))</f>
        <v/>
      </c>
      <c r="D1936" s="51">
        <f>IF($B1936="","",IFERROR(INDEX(Lists!$C$4:$C$153,MATCH($B1936,Lists!$A$4:$A$153,0)),"Spending"))</f>
        <v/>
      </c>
      <c r="E1936" s="50" t="n"/>
      <c r="F1936" s="52" t="n"/>
      <c r="G1936" s="50" t="n"/>
      <c r="H1936" s="50" t="n"/>
      <c r="I1936" s="50" t="n"/>
    </row>
    <row r="1937" ht="15" customHeight="1" s="36">
      <c r="A1937" s="49" t="n"/>
      <c r="B1937" s="50" t="n"/>
      <c r="C1937" s="51">
        <f>IF($B1937="","",IFERROR(INDEX(Lists!$B$4:$B$153,MATCH($B1937,Lists!$A$4:$A$153,0)),"Other / Unsorted"))</f>
        <v/>
      </c>
      <c r="D1937" s="51">
        <f>IF($B1937="","",IFERROR(INDEX(Lists!$C$4:$C$153,MATCH($B1937,Lists!$A$4:$A$153,0)),"Spending"))</f>
        <v/>
      </c>
      <c r="E1937" s="50" t="n"/>
      <c r="F1937" s="52" t="n"/>
      <c r="G1937" s="50" t="n"/>
      <c r="H1937" s="50" t="n"/>
      <c r="I1937" s="50" t="n"/>
    </row>
    <row r="1938" ht="15" customHeight="1" s="36">
      <c r="A1938" s="49" t="n"/>
      <c r="B1938" s="50" t="n"/>
      <c r="C1938" s="51">
        <f>IF($B1938="","",IFERROR(INDEX(Lists!$B$4:$B$153,MATCH($B1938,Lists!$A$4:$A$153,0)),"Other / Unsorted"))</f>
        <v/>
      </c>
      <c r="D1938" s="51">
        <f>IF($B1938="","",IFERROR(INDEX(Lists!$C$4:$C$153,MATCH($B1938,Lists!$A$4:$A$153,0)),"Spending"))</f>
        <v/>
      </c>
      <c r="E1938" s="50" t="n"/>
      <c r="F1938" s="52" t="n"/>
      <c r="G1938" s="50" t="n"/>
      <c r="H1938" s="50" t="n"/>
      <c r="I1938" s="50" t="n"/>
    </row>
    <row r="1939" ht="15" customHeight="1" s="36">
      <c r="A1939" s="49" t="n"/>
      <c r="B1939" s="50" t="n"/>
      <c r="C1939" s="51">
        <f>IF($B1939="","",IFERROR(INDEX(Lists!$B$4:$B$153,MATCH($B1939,Lists!$A$4:$A$153,0)),"Other / Unsorted"))</f>
        <v/>
      </c>
      <c r="D1939" s="51">
        <f>IF($B1939="","",IFERROR(INDEX(Lists!$C$4:$C$153,MATCH($B1939,Lists!$A$4:$A$153,0)),"Spending"))</f>
        <v/>
      </c>
      <c r="E1939" s="50" t="n"/>
      <c r="F1939" s="52" t="n"/>
      <c r="G1939" s="50" t="n"/>
      <c r="H1939" s="50" t="n"/>
      <c r="I1939" s="50" t="n"/>
    </row>
    <row r="1940" ht="15" customHeight="1" s="36">
      <c r="A1940" s="49" t="n"/>
      <c r="B1940" s="50" t="n"/>
      <c r="C1940" s="51">
        <f>IF($B1940="","",IFERROR(INDEX(Lists!$B$4:$B$153,MATCH($B1940,Lists!$A$4:$A$153,0)),"Other / Unsorted"))</f>
        <v/>
      </c>
      <c r="D1940" s="51">
        <f>IF($B1940="","",IFERROR(INDEX(Lists!$C$4:$C$153,MATCH($B1940,Lists!$A$4:$A$153,0)),"Spending"))</f>
        <v/>
      </c>
      <c r="E1940" s="50" t="n"/>
      <c r="F1940" s="52" t="n"/>
      <c r="G1940" s="50" t="n"/>
      <c r="H1940" s="50" t="n"/>
      <c r="I1940" s="50" t="n"/>
    </row>
    <row r="1941" ht="15" customHeight="1" s="36">
      <c r="A1941" s="49" t="n"/>
      <c r="B1941" s="50" t="n"/>
      <c r="C1941" s="51">
        <f>IF($B1941="","",IFERROR(INDEX(Lists!$B$4:$B$153,MATCH($B1941,Lists!$A$4:$A$153,0)),"Other / Unsorted"))</f>
        <v/>
      </c>
      <c r="D1941" s="51">
        <f>IF($B1941="","",IFERROR(INDEX(Lists!$C$4:$C$153,MATCH($B1941,Lists!$A$4:$A$153,0)),"Spending"))</f>
        <v/>
      </c>
      <c r="E1941" s="50" t="n"/>
      <c r="F1941" s="52" t="n"/>
      <c r="G1941" s="50" t="n"/>
      <c r="H1941" s="50" t="n"/>
      <c r="I1941" s="50" t="n"/>
    </row>
    <row r="1942" ht="15" customHeight="1" s="36">
      <c r="A1942" s="49" t="n"/>
      <c r="B1942" s="50" t="n"/>
      <c r="C1942" s="51">
        <f>IF($B1942="","",IFERROR(INDEX(Lists!$B$4:$B$153,MATCH($B1942,Lists!$A$4:$A$153,0)),"Other / Unsorted"))</f>
        <v/>
      </c>
      <c r="D1942" s="51">
        <f>IF($B1942="","",IFERROR(INDEX(Lists!$C$4:$C$153,MATCH($B1942,Lists!$A$4:$A$153,0)),"Spending"))</f>
        <v/>
      </c>
      <c r="E1942" s="50" t="n"/>
      <c r="F1942" s="52" t="n"/>
      <c r="G1942" s="50" t="n"/>
      <c r="H1942" s="50" t="n"/>
      <c r="I1942" s="50" t="n"/>
    </row>
    <row r="1943" ht="15" customHeight="1" s="36">
      <c r="A1943" s="49" t="n"/>
      <c r="B1943" s="50" t="n"/>
      <c r="C1943" s="51">
        <f>IF($B1943="","",IFERROR(INDEX(Lists!$B$4:$B$153,MATCH($B1943,Lists!$A$4:$A$153,0)),"Other / Unsorted"))</f>
        <v/>
      </c>
      <c r="D1943" s="51">
        <f>IF($B1943="","",IFERROR(INDEX(Lists!$C$4:$C$153,MATCH($B1943,Lists!$A$4:$A$153,0)),"Spending"))</f>
        <v/>
      </c>
      <c r="E1943" s="50" t="n"/>
      <c r="F1943" s="52" t="n"/>
      <c r="G1943" s="50" t="n"/>
      <c r="H1943" s="50" t="n"/>
      <c r="I1943" s="50" t="n"/>
    </row>
    <row r="1944" ht="15" customHeight="1" s="36">
      <c r="A1944" s="49" t="n"/>
      <c r="B1944" s="50" t="n"/>
      <c r="C1944" s="51">
        <f>IF($B1944="","",IFERROR(INDEX(Lists!$B$4:$B$153,MATCH($B1944,Lists!$A$4:$A$153,0)),"Other / Unsorted"))</f>
        <v/>
      </c>
      <c r="D1944" s="51">
        <f>IF($B1944="","",IFERROR(INDEX(Lists!$C$4:$C$153,MATCH($B1944,Lists!$A$4:$A$153,0)),"Spending"))</f>
        <v/>
      </c>
      <c r="E1944" s="50" t="n"/>
      <c r="F1944" s="52" t="n"/>
      <c r="G1944" s="50" t="n"/>
      <c r="H1944" s="50" t="n"/>
      <c r="I1944" s="50" t="n"/>
    </row>
    <row r="1945" ht="15" customHeight="1" s="36">
      <c r="A1945" s="49" t="n"/>
      <c r="B1945" s="50" t="n"/>
      <c r="C1945" s="51">
        <f>IF($B1945="","",IFERROR(INDEX(Lists!$B$4:$B$153,MATCH($B1945,Lists!$A$4:$A$153,0)),"Other / Unsorted"))</f>
        <v/>
      </c>
      <c r="D1945" s="51">
        <f>IF($B1945="","",IFERROR(INDEX(Lists!$C$4:$C$153,MATCH($B1945,Lists!$A$4:$A$153,0)),"Spending"))</f>
        <v/>
      </c>
      <c r="E1945" s="50" t="n"/>
      <c r="F1945" s="52" t="n"/>
      <c r="G1945" s="50" t="n"/>
      <c r="H1945" s="50" t="n"/>
      <c r="I1945" s="50" t="n"/>
    </row>
    <row r="1946" ht="15" customHeight="1" s="36">
      <c r="A1946" s="49" t="n"/>
      <c r="B1946" s="50" t="n"/>
      <c r="C1946" s="51">
        <f>IF($B1946="","",IFERROR(INDEX(Lists!$B$4:$B$153,MATCH($B1946,Lists!$A$4:$A$153,0)),"Other / Unsorted"))</f>
        <v/>
      </c>
      <c r="D1946" s="51">
        <f>IF($B1946="","",IFERROR(INDEX(Lists!$C$4:$C$153,MATCH($B1946,Lists!$A$4:$A$153,0)),"Spending"))</f>
        <v/>
      </c>
      <c r="E1946" s="50" t="n"/>
      <c r="F1946" s="52" t="n"/>
      <c r="G1946" s="50" t="n"/>
      <c r="H1946" s="50" t="n"/>
      <c r="I1946" s="50" t="n"/>
    </row>
    <row r="1947" ht="15" customHeight="1" s="36">
      <c r="A1947" s="49" t="n"/>
      <c r="B1947" s="50" t="n"/>
      <c r="C1947" s="51">
        <f>IF($B1947="","",IFERROR(INDEX(Lists!$B$4:$B$153,MATCH($B1947,Lists!$A$4:$A$153,0)),"Other / Unsorted"))</f>
        <v/>
      </c>
      <c r="D1947" s="51">
        <f>IF($B1947="","",IFERROR(INDEX(Lists!$C$4:$C$153,MATCH($B1947,Lists!$A$4:$A$153,0)),"Spending"))</f>
        <v/>
      </c>
      <c r="E1947" s="50" t="n"/>
      <c r="F1947" s="52" t="n"/>
      <c r="G1947" s="50" t="n"/>
      <c r="H1947" s="50" t="n"/>
      <c r="I1947" s="50" t="n"/>
    </row>
    <row r="1948" ht="15" customHeight="1" s="36">
      <c r="A1948" s="49" t="n"/>
      <c r="B1948" s="50" t="n"/>
      <c r="C1948" s="51">
        <f>IF($B1948="","",IFERROR(INDEX(Lists!$B$4:$B$153,MATCH($B1948,Lists!$A$4:$A$153,0)),"Other / Unsorted"))</f>
        <v/>
      </c>
      <c r="D1948" s="51">
        <f>IF($B1948="","",IFERROR(INDEX(Lists!$C$4:$C$153,MATCH($B1948,Lists!$A$4:$A$153,0)),"Spending"))</f>
        <v/>
      </c>
      <c r="E1948" s="50" t="n"/>
      <c r="F1948" s="52" t="n"/>
      <c r="G1948" s="50" t="n"/>
      <c r="H1948" s="50" t="n"/>
      <c r="I1948" s="50" t="n"/>
    </row>
    <row r="1949" ht="15" customHeight="1" s="36">
      <c r="A1949" s="49" t="n"/>
      <c r="B1949" s="50" t="n"/>
      <c r="C1949" s="51">
        <f>IF($B1949="","",IFERROR(INDEX(Lists!$B$4:$B$153,MATCH($B1949,Lists!$A$4:$A$153,0)),"Other / Unsorted"))</f>
        <v/>
      </c>
      <c r="D1949" s="51">
        <f>IF($B1949="","",IFERROR(INDEX(Lists!$C$4:$C$153,MATCH($B1949,Lists!$A$4:$A$153,0)),"Spending"))</f>
        <v/>
      </c>
      <c r="E1949" s="50" t="n"/>
      <c r="F1949" s="52" t="n"/>
      <c r="G1949" s="50" t="n"/>
      <c r="H1949" s="50" t="n"/>
      <c r="I1949" s="50" t="n"/>
    </row>
    <row r="1950" ht="15" customHeight="1" s="36">
      <c r="A1950" s="49" t="n"/>
      <c r="B1950" s="50" t="n"/>
      <c r="C1950" s="51">
        <f>IF($B1950="","",IFERROR(INDEX(Lists!$B$4:$B$153,MATCH($B1950,Lists!$A$4:$A$153,0)),"Other / Unsorted"))</f>
        <v/>
      </c>
      <c r="D1950" s="51">
        <f>IF($B1950="","",IFERROR(INDEX(Lists!$C$4:$C$153,MATCH($B1950,Lists!$A$4:$A$153,0)),"Spending"))</f>
        <v/>
      </c>
      <c r="E1950" s="50" t="n"/>
      <c r="F1950" s="52" t="n"/>
      <c r="G1950" s="50" t="n"/>
      <c r="H1950" s="50" t="n"/>
      <c r="I1950" s="50" t="n"/>
    </row>
    <row r="1951" ht="15" customHeight="1" s="36">
      <c r="A1951" s="49" t="n"/>
      <c r="B1951" s="50" t="n"/>
      <c r="C1951" s="51">
        <f>IF($B1951="","",IFERROR(INDEX(Lists!$B$4:$B$153,MATCH($B1951,Lists!$A$4:$A$153,0)),"Other / Unsorted"))</f>
        <v/>
      </c>
      <c r="D1951" s="51">
        <f>IF($B1951="","",IFERROR(INDEX(Lists!$C$4:$C$153,MATCH($B1951,Lists!$A$4:$A$153,0)),"Spending"))</f>
        <v/>
      </c>
      <c r="E1951" s="50" t="n"/>
      <c r="F1951" s="52" t="n"/>
      <c r="G1951" s="50" t="n"/>
      <c r="H1951" s="50" t="n"/>
      <c r="I1951" s="50" t="n"/>
    </row>
    <row r="1952" ht="15" customHeight="1" s="36">
      <c r="A1952" s="49" t="n"/>
      <c r="B1952" s="50" t="n"/>
      <c r="C1952" s="51">
        <f>IF($B1952="","",IFERROR(INDEX(Lists!$B$4:$B$153,MATCH($B1952,Lists!$A$4:$A$153,0)),"Other / Unsorted"))</f>
        <v/>
      </c>
      <c r="D1952" s="51">
        <f>IF($B1952="","",IFERROR(INDEX(Lists!$C$4:$C$153,MATCH($B1952,Lists!$A$4:$A$153,0)),"Spending"))</f>
        <v/>
      </c>
      <c r="E1952" s="50" t="n"/>
      <c r="F1952" s="52" t="n"/>
      <c r="G1952" s="50" t="n"/>
      <c r="H1952" s="50" t="n"/>
      <c r="I1952" s="50" t="n"/>
    </row>
    <row r="1953" ht="15" customHeight="1" s="36">
      <c r="A1953" s="49" t="n"/>
      <c r="B1953" s="50" t="n"/>
      <c r="C1953" s="51">
        <f>IF($B1953="","",IFERROR(INDEX(Lists!$B$4:$B$153,MATCH($B1953,Lists!$A$4:$A$153,0)),"Other / Unsorted"))</f>
        <v/>
      </c>
      <c r="D1953" s="51">
        <f>IF($B1953="","",IFERROR(INDEX(Lists!$C$4:$C$153,MATCH($B1953,Lists!$A$4:$A$153,0)),"Spending"))</f>
        <v/>
      </c>
      <c r="E1953" s="50" t="n"/>
      <c r="F1953" s="52" t="n"/>
      <c r="G1953" s="50" t="n"/>
      <c r="H1953" s="50" t="n"/>
      <c r="I1953" s="50" t="n"/>
    </row>
    <row r="1954" ht="15" customHeight="1" s="36">
      <c r="A1954" s="49" t="n"/>
      <c r="B1954" s="50" t="n"/>
      <c r="C1954" s="51">
        <f>IF($B1954="","",IFERROR(INDEX(Lists!$B$4:$B$153,MATCH($B1954,Lists!$A$4:$A$153,0)),"Other / Unsorted"))</f>
        <v/>
      </c>
      <c r="D1954" s="51">
        <f>IF($B1954="","",IFERROR(INDEX(Lists!$C$4:$C$153,MATCH($B1954,Lists!$A$4:$A$153,0)),"Spending"))</f>
        <v/>
      </c>
      <c r="E1954" s="50" t="n"/>
      <c r="F1954" s="52" t="n"/>
      <c r="G1954" s="50" t="n"/>
      <c r="H1954" s="50" t="n"/>
      <c r="I1954" s="50" t="n"/>
    </row>
    <row r="1955" ht="15" customHeight="1" s="36">
      <c r="A1955" s="49" t="n"/>
      <c r="B1955" s="50" t="n"/>
      <c r="C1955" s="51">
        <f>IF($B1955="","",IFERROR(INDEX(Lists!$B$4:$B$153,MATCH($B1955,Lists!$A$4:$A$153,0)),"Other / Unsorted"))</f>
        <v/>
      </c>
      <c r="D1955" s="51">
        <f>IF($B1955="","",IFERROR(INDEX(Lists!$C$4:$C$153,MATCH($B1955,Lists!$A$4:$A$153,0)),"Spending"))</f>
        <v/>
      </c>
      <c r="E1955" s="50" t="n"/>
      <c r="F1955" s="52" t="n"/>
      <c r="G1955" s="50" t="n"/>
      <c r="H1955" s="50" t="n"/>
      <c r="I1955" s="50" t="n"/>
    </row>
    <row r="1956" ht="15" customHeight="1" s="36">
      <c r="A1956" s="49" t="n"/>
      <c r="B1956" s="50" t="n"/>
      <c r="C1956" s="51">
        <f>IF($B1956="","",IFERROR(INDEX(Lists!$B$4:$B$153,MATCH($B1956,Lists!$A$4:$A$153,0)),"Other / Unsorted"))</f>
        <v/>
      </c>
      <c r="D1956" s="51">
        <f>IF($B1956="","",IFERROR(INDEX(Lists!$C$4:$C$153,MATCH($B1956,Lists!$A$4:$A$153,0)),"Spending"))</f>
        <v/>
      </c>
      <c r="E1956" s="50" t="n"/>
      <c r="F1956" s="52" t="n"/>
      <c r="G1956" s="50" t="n"/>
      <c r="H1956" s="50" t="n"/>
      <c r="I1956" s="50" t="n"/>
    </row>
    <row r="1957" ht="15" customHeight="1" s="36">
      <c r="A1957" s="49" t="n"/>
      <c r="B1957" s="50" t="n"/>
      <c r="C1957" s="51">
        <f>IF($B1957="","",IFERROR(INDEX(Lists!$B$4:$B$153,MATCH($B1957,Lists!$A$4:$A$153,0)),"Other / Unsorted"))</f>
        <v/>
      </c>
      <c r="D1957" s="51">
        <f>IF($B1957="","",IFERROR(INDEX(Lists!$C$4:$C$153,MATCH($B1957,Lists!$A$4:$A$153,0)),"Spending"))</f>
        <v/>
      </c>
      <c r="E1957" s="50" t="n"/>
      <c r="F1957" s="52" t="n"/>
      <c r="G1957" s="50" t="n"/>
      <c r="H1957" s="50" t="n"/>
      <c r="I1957" s="50" t="n"/>
    </row>
    <row r="1958" ht="15" customHeight="1" s="36">
      <c r="A1958" s="49" t="n"/>
      <c r="B1958" s="50" t="n"/>
      <c r="C1958" s="51">
        <f>IF($B1958="","",IFERROR(INDEX(Lists!$B$4:$B$153,MATCH($B1958,Lists!$A$4:$A$153,0)),"Other / Unsorted"))</f>
        <v/>
      </c>
      <c r="D1958" s="51">
        <f>IF($B1958="","",IFERROR(INDEX(Lists!$C$4:$C$153,MATCH($B1958,Lists!$A$4:$A$153,0)),"Spending"))</f>
        <v/>
      </c>
      <c r="E1958" s="50" t="n"/>
      <c r="F1958" s="52" t="n"/>
      <c r="G1958" s="50" t="n"/>
      <c r="H1958" s="50" t="n"/>
      <c r="I1958" s="50" t="n"/>
    </row>
    <row r="1959" ht="15" customHeight="1" s="36">
      <c r="A1959" s="49" t="n"/>
      <c r="B1959" s="50" t="n"/>
      <c r="C1959" s="51">
        <f>IF($B1959="","",IFERROR(INDEX(Lists!$B$4:$B$153,MATCH($B1959,Lists!$A$4:$A$153,0)),"Other / Unsorted"))</f>
        <v/>
      </c>
      <c r="D1959" s="51">
        <f>IF($B1959="","",IFERROR(INDEX(Lists!$C$4:$C$153,MATCH($B1959,Lists!$A$4:$A$153,0)),"Spending"))</f>
        <v/>
      </c>
      <c r="E1959" s="50" t="n"/>
      <c r="F1959" s="52" t="n"/>
      <c r="G1959" s="50" t="n"/>
      <c r="H1959" s="50" t="n"/>
      <c r="I1959" s="50" t="n"/>
    </row>
    <row r="1960" ht="15" customHeight="1" s="36">
      <c r="A1960" s="49" t="n"/>
      <c r="B1960" s="50" t="n"/>
      <c r="C1960" s="51">
        <f>IF($B1960="","",IFERROR(INDEX(Lists!$B$4:$B$153,MATCH($B1960,Lists!$A$4:$A$153,0)),"Other / Unsorted"))</f>
        <v/>
      </c>
      <c r="D1960" s="51">
        <f>IF($B1960="","",IFERROR(INDEX(Lists!$C$4:$C$153,MATCH($B1960,Lists!$A$4:$A$153,0)),"Spending"))</f>
        <v/>
      </c>
      <c r="E1960" s="50" t="n"/>
      <c r="F1960" s="52" t="n"/>
      <c r="G1960" s="50" t="n"/>
      <c r="H1960" s="50" t="n"/>
      <c r="I1960" s="50" t="n"/>
    </row>
    <row r="1961" ht="15" customHeight="1" s="36">
      <c r="A1961" s="49" t="n"/>
      <c r="B1961" s="50" t="n"/>
      <c r="C1961" s="51">
        <f>IF($B1961="","",IFERROR(INDEX(Lists!$B$4:$B$153,MATCH($B1961,Lists!$A$4:$A$153,0)),"Other / Unsorted"))</f>
        <v/>
      </c>
      <c r="D1961" s="51">
        <f>IF($B1961="","",IFERROR(INDEX(Lists!$C$4:$C$153,MATCH($B1961,Lists!$A$4:$A$153,0)),"Spending"))</f>
        <v/>
      </c>
      <c r="E1961" s="50" t="n"/>
      <c r="F1961" s="52" t="n"/>
      <c r="G1961" s="50" t="n"/>
      <c r="H1961" s="50" t="n"/>
      <c r="I1961" s="50" t="n"/>
    </row>
    <row r="1962" ht="15" customHeight="1" s="36">
      <c r="A1962" s="49" t="n"/>
      <c r="B1962" s="50" t="n"/>
      <c r="C1962" s="51">
        <f>IF($B1962="","",IFERROR(INDEX(Lists!$B$4:$B$153,MATCH($B1962,Lists!$A$4:$A$153,0)),"Other / Unsorted"))</f>
        <v/>
      </c>
      <c r="D1962" s="51">
        <f>IF($B1962="","",IFERROR(INDEX(Lists!$C$4:$C$153,MATCH($B1962,Lists!$A$4:$A$153,0)),"Spending"))</f>
        <v/>
      </c>
      <c r="E1962" s="50" t="n"/>
      <c r="F1962" s="52" t="n"/>
      <c r="G1962" s="50" t="n"/>
      <c r="H1962" s="50" t="n"/>
      <c r="I1962" s="50" t="n"/>
    </row>
    <row r="1963" ht="15" customHeight="1" s="36">
      <c r="A1963" s="49" t="n"/>
      <c r="B1963" s="50" t="n"/>
      <c r="C1963" s="51">
        <f>IF($B1963="","",IFERROR(INDEX(Lists!$B$4:$B$153,MATCH($B1963,Lists!$A$4:$A$153,0)),"Other / Unsorted"))</f>
        <v/>
      </c>
      <c r="D1963" s="51">
        <f>IF($B1963="","",IFERROR(INDEX(Lists!$C$4:$C$153,MATCH($B1963,Lists!$A$4:$A$153,0)),"Spending"))</f>
        <v/>
      </c>
      <c r="E1963" s="50" t="n"/>
      <c r="F1963" s="52" t="n"/>
      <c r="G1963" s="50" t="n"/>
      <c r="H1963" s="50" t="n"/>
      <c r="I1963" s="50" t="n"/>
    </row>
    <row r="1964" ht="15" customHeight="1" s="36">
      <c r="A1964" s="49" t="n"/>
      <c r="B1964" s="50" t="n"/>
      <c r="C1964" s="51">
        <f>IF($B1964="","",IFERROR(INDEX(Lists!$B$4:$B$153,MATCH($B1964,Lists!$A$4:$A$153,0)),"Other / Unsorted"))</f>
        <v/>
      </c>
      <c r="D1964" s="51">
        <f>IF($B1964="","",IFERROR(INDEX(Lists!$C$4:$C$153,MATCH($B1964,Lists!$A$4:$A$153,0)),"Spending"))</f>
        <v/>
      </c>
      <c r="E1964" s="50" t="n"/>
      <c r="F1964" s="52" t="n"/>
      <c r="G1964" s="50" t="n"/>
      <c r="H1964" s="50" t="n"/>
      <c r="I1964" s="50" t="n"/>
    </row>
    <row r="1965" ht="15" customHeight="1" s="36">
      <c r="A1965" s="49" t="n"/>
      <c r="B1965" s="50" t="n"/>
      <c r="C1965" s="51">
        <f>IF($B1965="","",IFERROR(INDEX(Lists!$B$4:$B$153,MATCH($B1965,Lists!$A$4:$A$153,0)),"Other / Unsorted"))</f>
        <v/>
      </c>
      <c r="D1965" s="51">
        <f>IF($B1965="","",IFERROR(INDEX(Lists!$C$4:$C$153,MATCH($B1965,Lists!$A$4:$A$153,0)),"Spending"))</f>
        <v/>
      </c>
      <c r="E1965" s="50" t="n"/>
      <c r="F1965" s="52" t="n"/>
      <c r="G1965" s="50" t="n"/>
      <c r="H1965" s="50" t="n"/>
      <c r="I1965" s="50" t="n"/>
    </row>
    <row r="1966" ht="15" customHeight="1" s="36">
      <c r="A1966" s="49" t="n"/>
      <c r="B1966" s="50" t="n"/>
      <c r="C1966" s="51">
        <f>IF($B1966="","",IFERROR(INDEX(Lists!$B$4:$B$153,MATCH($B1966,Lists!$A$4:$A$153,0)),"Other / Unsorted"))</f>
        <v/>
      </c>
      <c r="D1966" s="51">
        <f>IF($B1966="","",IFERROR(INDEX(Lists!$C$4:$C$153,MATCH($B1966,Lists!$A$4:$A$153,0)),"Spending"))</f>
        <v/>
      </c>
      <c r="E1966" s="50" t="n"/>
      <c r="F1966" s="52" t="n"/>
      <c r="G1966" s="50" t="n"/>
      <c r="H1966" s="50" t="n"/>
      <c r="I1966" s="50" t="n"/>
    </row>
    <row r="1967" ht="15" customHeight="1" s="36">
      <c r="A1967" s="49" t="n"/>
      <c r="B1967" s="50" t="n"/>
      <c r="C1967" s="51">
        <f>IF($B1967="","",IFERROR(INDEX(Lists!$B$4:$B$153,MATCH($B1967,Lists!$A$4:$A$153,0)),"Other / Unsorted"))</f>
        <v/>
      </c>
      <c r="D1967" s="51">
        <f>IF($B1967="","",IFERROR(INDEX(Lists!$C$4:$C$153,MATCH($B1967,Lists!$A$4:$A$153,0)),"Spending"))</f>
        <v/>
      </c>
      <c r="E1967" s="50" t="n"/>
      <c r="F1967" s="52" t="n"/>
      <c r="G1967" s="50" t="n"/>
      <c r="H1967" s="50" t="n"/>
      <c r="I1967" s="50" t="n"/>
    </row>
    <row r="1968" ht="15" customHeight="1" s="36">
      <c r="A1968" s="49" t="n"/>
      <c r="B1968" s="50" t="n"/>
      <c r="C1968" s="51">
        <f>IF($B1968="","",IFERROR(INDEX(Lists!$B$4:$B$153,MATCH($B1968,Lists!$A$4:$A$153,0)),"Other / Unsorted"))</f>
        <v/>
      </c>
      <c r="D1968" s="51">
        <f>IF($B1968="","",IFERROR(INDEX(Lists!$C$4:$C$153,MATCH($B1968,Lists!$A$4:$A$153,0)),"Spending"))</f>
        <v/>
      </c>
      <c r="E1968" s="50" t="n"/>
      <c r="F1968" s="52" t="n"/>
      <c r="G1968" s="50" t="n"/>
      <c r="H1968" s="50" t="n"/>
      <c r="I1968" s="50" t="n"/>
    </row>
    <row r="1969" ht="15" customHeight="1" s="36">
      <c r="A1969" s="49" t="n"/>
      <c r="B1969" s="50" t="n"/>
      <c r="C1969" s="51">
        <f>IF($B1969="","",IFERROR(INDEX(Lists!$B$4:$B$153,MATCH($B1969,Lists!$A$4:$A$153,0)),"Other / Unsorted"))</f>
        <v/>
      </c>
      <c r="D1969" s="51">
        <f>IF($B1969="","",IFERROR(INDEX(Lists!$C$4:$C$153,MATCH($B1969,Lists!$A$4:$A$153,0)),"Spending"))</f>
        <v/>
      </c>
      <c r="E1969" s="50" t="n"/>
      <c r="F1969" s="52" t="n"/>
      <c r="G1969" s="50" t="n"/>
      <c r="H1969" s="50" t="n"/>
      <c r="I1969" s="50" t="n"/>
    </row>
    <row r="1970" ht="15" customHeight="1" s="36">
      <c r="A1970" s="49" t="n"/>
      <c r="B1970" s="50" t="n"/>
      <c r="C1970" s="51">
        <f>IF($B1970="","",IFERROR(INDEX(Lists!$B$4:$B$153,MATCH($B1970,Lists!$A$4:$A$153,0)),"Other / Unsorted"))</f>
        <v/>
      </c>
      <c r="D1970" s="51">
        <f>IF($B1970="","",IFERROR(INDEX(Lists!$C$4:$C$153,MATCH($B1970,Lists!$A$4:$A$153,0)),"Spending"))</f>
        <v/>
      </c>
      <c r="E1970" s="50" t="n"/>
      <c r="F1970" s="52" t="n"/>
      <c r="G1970" s="50" t="n"/>
      <c r="H1970" s="50" t="n"/>
      <c r="I1970" s="50" t="n"/>
    </row>
    <row r="1971" ht="15" customHeight="1" s="36">
      <c r="A1971" s="49" t="n"/>
      <c r="B1971" s="50" t="n"/>
      <c r="C1971" s="51">
        <f>IF($B1971="","",IFERROR(INDEX(Lists!$B$4:$B$153,MATCH($B1971,Lists!$A$4:$A$153,0)),"Other / Unsorted"))</f>
        <v/>
      </c>
      <c r="D1971" s="51">
        <f>IF($B1971="","",IFERROR(INDEX(Lists!$C$4:$C$153,MATCH($B1971,Lists!$A$4:$A$153,0)),"Spending"))</f>
        <v/>
      </c>
      <c r="E1971" s="50" t="n"/>
      <c r="F1971" s="52" t="n"/>
      <c r="G1971" s="50" t="n"/>
      <c r="H1971" s="50" t="n"/>
      <c r="I1971" s="50" t="n"/>
    </row>
    <row r="1972" ht="15" customHeight="1" s="36">
      <c r="A1972" s="49" t="n"/>
      <c r="B1972" s="50" t="n"/>
      <c r="C1972" s="51">
        <f>IF($B1972="","",IFERROR(INDEX(Lists!$B$4:$B$153,MATCH($B1972,Lists!$A$4:$A$153,0)),"Other / Unsorted"))</f>
        <v/>
      </c>
      <c r="D1972" s="51">
        <f>IF($B1972="","",IFERROR(INDEX(Lists!$C$4:$C$153,MATCH($B1972,Lists!$A$4:$A$153,0)),"Spending"))</f>
        <v/>
      </c>
      <c r="E1972" s="50" t="n"/>
      <c r="F1972" s="52" t="n"/>
      <c r="G1972" s="50" t="n"/>
      <c r="H1972" s="50" t="n"/>
      <c r="I1972" s="50" t="n"/>
    </row>
    <row r="1973" ht="15" customHeight="1" s="36">
      <c r="A1973" s="49" t="n"/>
      <c r="B1973" s="50" t="n"/>
      <c r="C1973" s="51">
        <f>IF($B1973="","",IFERROR(INDEX(Lists!$B$4:$B$153,MATCH($B1973,Lists!$A$4:$A$153,0)),"Other / Unsorted"))</f>
        <v/>
      </c>
      <c r="D1973" s="51">
        <f>IF($B1973="","",IFERROR(INDEX(Lists!$C$4:$C$153,MATCH($B1973,Lists!$A$4:$A$153,0)),"Spending"))</f>
        <v/>
      </c>
      <c r="E1973" s="50" t="n"/>
      <c r="F1973" s="52" t="n"/>
      <c r="G1973" s="50" t="n"/>
      <c r="H1973" s="50" t="n"/>
      <c r="I1973" s="50" t="n"/>
    </row>
    <row r="1974" ht="15" customHeight="1" s="36">
      <c r="A1974" s="49" t="n"/>
      <c r="B1974" s="50" t="n"/>
      <c r="C1974" s="51">
        <f>IF($B1974="","",IFERROR(INDEX(Lists!$B$4:$B$153,MATCH($B1974,Lists!$A$4:$A$153,0)),"Other / Unsorted"))</f>
        <v/>
      </c>
      <c r="D1974" s="51">
        <f>IF($B1974="","",IFERROR(INDEX(Lists!$C$4:$C$153,MATCH($B1974,Lists!$A$4:$A$153,0)),"Spending"))</f>
        <v/>
      </c>
      <c r="E1974" s="50" t="n"/>
      <c r="F1974" s="52" t="n"/>
      <c r="G1974" s="50" t="n"/>
      <c r="H1974" s="50" t="n"/>
      <c r="I1974" s="50" t="n"/>
    </row>
    <row r="1975" ht="15" customHeight="1" s="36">
      <c r="A1975" s="49" t="n"/>
      <c r="B1975" s="50" t="n"/>
      <c r="C1975" s="51">
        <f>IF($B1975="","",IFERROR(INDEX(Lists!$B$4:$B$153,MATCH($B1975,Lists!$A$4:$A$153,0)),"Other / Unsorted"))</f>
        <v/>
      </c>
      <c r="D1975" s="51">
        <f>IF($B1975="","",IFERROR(INDEX(Lists!$C$4:$C$153,MATCH($B1975,Lists!$A$4:$A$153,0)),"Spending"))</f>
        <v/>
      </c>
      <c r="E1975" s="50" t="n"/>
      <c r="F1975" s="52" t="n"/>
      <c r="G1975" s="50" t="n"/>
      <c r="H1975" s="50" t="n"/>
      <c r="I1975" s="50" t="n"/>
    </row>
    <row r="1976" ht="15" customHeight="1" s="36">
      <c r="A1976" s="49" t="n"/>
      <c r="B1976" s="50" t="n"/>
      <c r="C1976" s="51">
        <f>IF($B1976="","",IFERROR(INDEX(Lists!$B$4:$B$153,MATCH($B1976,Lists!$A$4:$A$153,0)),"Other / Unsorted"))</f>
        <v/>
      </c>
      <c r="D1976" s="51">
        <f>IF($B1976="","",IFERROR(INDEX(Lists!$C$4:$C$153,MATCH($B1976,Lists!$A$4:$A$153,0)),"Spending"))</f>
        <v/>
      </c>
      <c r="E1976" s="50" t="n"/>
      <c r="F1976" s="52" t="n"/>
      <c r="G1976" s="50" t="n"/>
      <c r="H1976" s="50" t="n"/>
      <c r="I1976" s="50" t="n"/>
    </row>
    <row r="1977" ht="15" customHeight="1" s="36">
      <c r="A1977" s="49" t="n"/>
      <c r="B1977" s="50" t="n"/>
      <c r="C1977" s="51">
        <f>IF($B1977="","",IFERROR(INDEX(Lists!$B$4:$B$153,MATCH($B1977,Lists!$A$4:$A$153,0)),"Other / Unsorted"))</f>
        <v/>
      </c>
      <c r="D1977" s="51">
        <f>IF($B1977="","",IFERROR(INDEX(Lists!$C$4:$C$153,MATCH($B1977,Lists!$A$4:$A$153,0)),"Spending"))</f>
        <v/>
      </c>
      <c r="E1977" s="50" t="n"/>
      <c r="F1977" s="52" t="n"/>
      <c r="G1977" s="50" t="n"/>
      <c r="H1977" s="50" t="n"/>
      <c r="I1977" s="50" t="n"/>
    </row>
    <row r="1978" ht="15" customHeight="1" s="36">
      <c r="A1978" s="49" t="n"/>
      <c r="B1978" s="50" t="n"/>
      <c r="C1978" s="51">
        <f>IF($B1978="","",IFERROR(INDEX(Lists!$B$4:$B$153,MATCH($B1978,Lists!$A$4:$A$153,0)),"Other / Unsorted"))</f>
        <v/>
      </c>
      <c r="D1978" s="51">
        <f>IF($B1978="","",IFERROR(INDEX(Lists!$C$4:$C$153,MATCH($B1978,Lists!$A$4:$A$153,0)),"Spending"))</f>
        <v/>
      </c>
      <c r="E1978" s="50" t="n"/>
      <c r="F1978" s="52" t="n"/>
      <c r="G1978" s="50" t="n"/>
      <c r="H1978" s="50" t="n"/>
      <c r="I1978" s="50" t="n"/>
    </row>
    <row r="1979" ht="15" customHeight="1" s="36">
      <c r="A1979" s="49" t="n"/>
      <c r="B1979" s="50" t="n"/>
      <c r="C1979" s="51">
        <f>IF($B1979="","",IFERROR(INDEX(Lists!$B$4:$B$153,MATCH($B1979,Lists!$A$4:$A$153,0)),"Other / Unsorted"))</f>
        <v/>
      </c>
      <c r="D1979" s="51">
        <f>IF($B1979="","",IFERROR(INDEX(Lists!$C$4:$C$153,MATCH($B1979,Lists!$A$4:$A$153,0)),"Spending"))</f>
        <v/>
      </c>
      <c r="E1979" s="50" t="n"/>
      <c r="F1979" s="52" t="n"/>
      <c r="G1979" s="50" t="n"/>
      <c r="H1979" s="50" t="n"/>
      <c r="I1979" s="50" t="n"/>
    </row>
    <row r="1980" ht="15" customHeight="1" s="36">
      <c r="A1980" s="49" t="n"/>
      <c r="B1980" s="50" t="n"/>
      <c r="C1980" s="51">
        <f>IF($B1980="","",IFERROR(INDEX(Lists!$B$4:$B$153,MATCH($B1980,Lists!$A$4:$A$153,0)),"Other / Unsorted"))</f>
        <v/>
      </c>
      <c r="D1980" s="51">
        <f>IF($B1980="","",IFERROR(INDEX(Lists!$C$4:$C$153,MATCH($B1980,Lists!$A$4:$A$153,0)),"Spending"))</f>
        <v/>
      </c>
      <c r="E1980" s="50" t="n"/>
      <c r="F1980" s="52" t="n"/>
      <c r="G1980" s="50" t="n"/>
      <c r="H1980" s="50" t="n"/>
      <c r="I1980" s="50" t="n"/>
    </row>
    <row r="1981" ht="15" customHeight="1" s="36">
      <c r="A1981" s="49" t="n"/>
      <c r="B1981" s="50" t="n"/>
      <c r="C1981" s="51">
        <f>IF($B1981="","",IFERROR(INDEX(Lists!$B$4:$B$153,MATCH($B1981,Lists!$A$4:$A$153,0)),"Other / Unsorted"))</f>
        <v/>
      </c>
      <c r="D1981" s="51">
        <f>IF($B1981="","",IFERROR(INDEX(Lists!$C$4:$C$153,MATCH($B1981,Lists!$A$4:$A$153,0)),"Spending"))</f>
        <v/>
      </c>
      <c r="E1981" s="50" t="n"/>
      <c r="F1981" s="52" t="n"/>
      <c r="G1981" s="50" t="n"/>
      <c r="H1981" s="50" t="n"/>
      <c r="I1981" s="50" t="n"/>
    </row>
    <row r="1982" ht="15" customHeight="1" s="36">
      <c r="A1982" s="49" t="n"/>
      <c r="B1982" s="50" t="n"/>
      <c r="C1982" s="51">
        <f>IF($B1982="","",IFERROR(INDEX(Lists!$B$4:$B$153,MATCH($B1982,Lists!$A$4:$A$153,0)),"Other / Unsorted"))</f>
        <v/>
      </c>
      <c r="D1982" s="51">
        <f>IF($B1982="","",IFERROR(INDEX(Lists!$C$4:$C$153,MATCH($B1982,Lists!$A$4:$A$153,0)),"Spending"))</f>
        <v/>
      </c>
      <c r="E1982" s="50" t="n"/>
      <c r="F1982" s="52" t="n"/>
      <c r="G1982" s="50" t="n"/>
      <c r="H1982" s="50" t="n"/>
      <c r="I1982" s="50" t="n"/>
    </row>
    <row r="1983" ht="15" customHeight="1" s="36">
      <c r="A1983" s="49" t="n"/>
      <c r="B1983" s="50" t="n"/>
      <c r="C1983" s="51">
        <f>IF($B1983="","",IFERROR(INDEX(Lists!$B$4:$B$153,MATCH($B1983,Lists!$A$4:$A$153,0)),"Other / Unsorted"))</f>
        <v/>
      </c>
      <c r="D1983" s="51">
        <f>IF($B1983="","",IFERROR(INDEX(Lists!$C$4:$C$153,MATCH($B1983,Lists!$A$4:$A$153,0)),"Spending"))</f>
        <v/>
      </c>
      <c r="E1983" s="50" t="n"/>
      <c r="F1983" s="52" t="n"/>
      <c r="G1983" s="50" t="n"/>
      <c r="H1983" s="50" t="n"/>
      <c r="I1983" s="50" t="n"/>
    </row>
    <row r="1984" ht="15" customHeight="1" s="36">
      <c r="A1984" s="49" t="n"/>
      <c r="B1984" s="50" t="n"/>
      <c r="C1984" s="51">
        <f>IF($B1984="","",IFERROR(INDEX(Lists!$B$4:$B$153,MATCH($B1984,Lists!$A$4:$A$153,0)),"Other / Unsorted"))</f>
        <v/>
      </c>
      <c r="D1984" s="51">
        <f>IF($B1984="","",IFERROR(INDEX(Lists!$C$4:$C$153,MATCH($B1984,Lists!$A$4:$A$153,0)),"Spending"))</f>
        <v/>
      </c>
      <c r="E1984" s="50" t="n"/>
      <c r="F1984" s="52" t="n"/>
      <c r="G1984" s="50" t="n"/>
      <c r="H1984" s="50" t="n"/>
      <c r="I1984" s="50" t="n"/>
    </row>
    <row r="1985" ht="15" customHeight="1" s="36">
      <c r="A1985" s="49" t="n"/>
      <c r="B1985" s="50" t="n"/>
      <c r="C1985" s="51">
        <f>IF($B1985="","",IFERROR(INDEX(Lists!$B$4:$B$153,MATCH($B1985,Lists!$A$4:$A$153,0)),"Other / Unsorted"))</f>
        <v/>
      </c>
      <c r="D1985" s="51">
        <f>IF($B1985="","",IFERROR(INDEX(Lists!$C$4:$C$153,MATCH($B1985,Lists!$A$4:$A$153,0)),"Spending"))</f>
        <v/>
      </c>
      <c r="E1985" s="50" t="n"/>
      <c r="F1985" s="52" t="n"/>
      <c r="G1985" s="50" t="n"/>
      <c r="H1985" s="50" t="n"/>
      <c r="I1985" s="50" t="n"/>
    </row>
    <row r="1986" ht="15" customHeight="1" s="36">
      <c r="A1986" s="49" t="n"/>
      <c r="B1986" s="50" t="n"/>
      <c r="C1986" s="51">
        <f>IF($B1986="","",IFERROR(INDEX(Lists!$B$4:$B$153,MATCH($B1986,Lists!$A$4:$A$153,0)),"Other / Unsorted"))</f>
        <v/>
      </c>
      <c r="D1986" s="51">
        <f>IF($B1986="","",IFERROR(INDEX(Lists!$C$4:$C$153,MATCH($B1986,Lists!$A$4:$A$153,0)),"Spending"))</f>
        <v/>
      </c>
      <c r="E1986" s="50" t="n"/>
      <c r="F1986" s="52" t="n"/>
      <c r="G1986" s="50" t="n"/>
      <c r="H1986" s="50" t="n"/>
      <c r="I1986" s="50" t="n"/>
    </row>
    <row r="1987" ht="15" customHeight="1" s="36">
      <c r="A1987" s="49" t="n"/>
      <c r="B1987" s="50" t="n"/>
      <c r="C1987" s="51">
        <f>IF($B1987="","",IFERROR(INDEX(Lists!$B$4:$B$153,MATCH($B1987,Lists!$A$4:$A$153,0)),"Other / Unsorted"))</f>
        <v/>
      </c>
      <c r="D1987" s="51">
        <f>IF($B1987="","",IFERROR(INDEX(Lists!$C$4:$C$153,MATCH($B1987,Lists!$A$4:$A$153,0)),"Spending"))</f>
        <v/>
      </c>
      <c r="E1987" s="50" t="n"/>
      <c r="F1987" s="52" t="n"/>
      <c r="G1987" s="50" t="n"/>
      <c r="H1987" s="50" t="n"/>
      <c r="I1987" s="50" t="n"/>
    </row>
    <row r="1988" ht="15" customHeight="1" s="36">
      <c r="A1988" s="49" t="n"/>
      <c r="B1988" s="50" t="n"/>
      <c r="C1988" s="51">
        <f>IF($B1988="","",IFERROR(INDEX(Lists!$B$4:$B$153,MATCH($B1988,Lists!$A$4:$A$153,0)),"Other / Unsorted"))</f>
        <v/>
      </c>
      <c r="D1988" s="51">
        <f>IF($B1988="","",IFERROR(INDEX(Lists!$C$4:$C$153,MATCH($B1988,Lists!$A$4:$A$153,0)),"Spending"))</f>
        <v/>
      </c>
      <c r="E1988" s="50" t="n"/>
      <c r="F1988" s="52" t="n"/>
      <c r="G1988" s="50" t="n"/>
      <c r="H1988" s="50" t="n"/>
      <c r="I1988" s="50" t="n"/>
    </row>
    <row r="1989" ht="15" customHeight="1" s="36">
      <c r="A1989" s="49" t="n"/>
      <c r="B1989" s="50" t="n"/>
      <c r="C1989" s="51">
        <f>IF($B1989="","",IFERROR(INDEX(Lists!$B$4:$B$153,MATCH($B1989,Lists!$A$4:$A$153,0)),"Other / Unsorted"))</f>
        <v/>
      </c>
      <c r="D1989" s="51">
        <f>IF($B1989="","",IFERROR(INDEX(Lists!$C$4:$C$153,MATCH($B1989,Lists!$A$4:$A$153,0)),"Spending"))</f>
        <v/>
      </c>
      <c r="E1989" s="50" t="n"/>
      <c r="F1989" s="52" t="n"/>
      <c r="G1989" s="50" t="n"/>
      <c r="H1989" s="50" t="n"/>
      <c r="I1989" s="50" t="n"/>
    </row>
    <row r="1990" ht="15" customHeight="1" s="36">
      <c r="A1990" s="49" t="n"/>
      <c r="B1990" s="50" t="n"/>
      <c r="C1990" s="51">
        <f>IF($B1990="","",IFERROR(INDEX(Lists!$B$4:$B$153,MATCH($B1990,Lists!$A$4:$A$153,0)),"Other / Unsorted"))</f>
        <v/>
      </c>
      <c r="D1990" s="51">
        <f>IF($B1990="","",IFERROR(INDEX(Lists!$C$4:$C$153,MATCH($B1990,Lists!$A$4:$A$153,0)),"Spending"))</f>
        <v/>
      </c>
      <c r="E1990" s="50" t="n"/>
      <c r="F1990" s="52" t="n"/>
      <c r="G1990" s="50" t="n"/>
      <c r="H1990" s="50" t="n"/>
      <c r="I1990" s="50" t="n"/>
    </row>
    <row r="1991" ht="15" customHeight="1" s="36">
      <c r="A1991" s="49" t="n"/>
      <c r="B1991" s="50" t="n"/>
      <c r="C1991" s="51">
        <f>IF($B1991="","",IFERROR(INDEX(Lists!$B$4:$B$153,MATCH($B1991,Lists!$A$4:$A$153,0)),"Other / Unsorted"))</f>
        <v/>
      </c>
      <c r="D1991" s="51">
        <f>IF($B1991="","",IFERROR(INDEX(Lists!$C$4:$C$153,MATCH($B1991,Lists!$A$4:$A$153,0)),"Spending"))</f>
        <v/>
      </c>
      <c r="E1991" s="50" t="n"/>
      <c r="F1991" s="52" t="n"/>
      <c r="G1991" s="50" t="n"/>
      <c r="H1991" s="50" t="n"/>
      <c r="I1991" s="50" t="n"/>
    </row>
    <row r="1992" ht="15" customHeight="1" s="36">
      <c r="A1992" s="49" t="n"/>
      <c r="B1992" s="50" t="n"/>
      <c r="C1992" s="51">
        <f>IF($B1992="","",IFERROR(INDEX(Lists!$B$4:$B$153,MATCH($B1992,Lists!$A$4:$A$153,0)),"Other / Unsorted"))</f>
        <v/>
      </c>
      <c r="D1992" s="51">
        <f>IF($B1992="","",IFERROR(INDEX(Lists!$C$4:$C$153,MATCH($B1992,Lists!$A$4:$A$153,0)),"Spending"))</f>
        <v/>
      </c>
      <c r="E1992" s="50" t="n"/>
      <c r="F1992" s="52" t="n"/>
      <c r="G1992" s="50" t="n"/>
      <c r="H1992" s="50" t="n"/>
      <c r="I1992" s="50" t="n"/>
    </row>
    <row r="1993" ht="15" customHeight="1" s="36">
      <c r="A1993" s="49" t="n"/>
      <c r="B1993" s="50" t="n"/>
      <c r="C1993" s="51">
        <f>IF($B1993="","",IFERROR(INDEX(Lists!$B$4:$B$153,MATCH($B1993,Lists!$A$4:$A$153,0)),"Other / Unsorted"))</f>
        <v/>
      </c>
      <c r="D1993" s="51">
        <f>IF($B1993="","",IFERROR(INDEX(Lists!$C$4:$C$153,MATCH($B1993,Lists!$A$4:$A$153,0)),"Spending"))</f>
        <v/>
      </c>
      <c r="E1993" s="50" t="n"/>
      <c r="F1993" s="52" t="n"/>
      <c r="G1993" s="50" t="n"/>
      <c r="H1993" s="50" t="n"/>
      <c r="I1993" s="50" t="n"/>
    </row>
    <row r="1994" ht="15" customHeight="1" s="36">
      <c r="A1994" s="49" t="n"/>
      <c r="B1994" s="50" t="n"/>
      <c r="C1994" s="51">
        <f>IF($B1994="","",IFERROR(INDEX(Lists!$B$4:$B$153,MATCH($B1994,Lists!$A$4:$A$153,0)),"Other / Unsorted"))</f>
        <v/>
      </c>
      <c r="D1994" s="51">
        <f>IF($B1994="","",IFERROR(INDEX(Lists!$C$4:$C$153,MATCH($B1994,Lists!$A$4:$A$153,0)),"Spending"))</f>
        <v/>
      </c>
      <c r="E1994" s="50" t="n"/>
      <c r="F1994" s="52" t="n"/>
      <c r="G1994" s="50" t="n"/>
      <c r="H1994" s="50" t="n"/>
      <c r="I1994" s="50" t="n"/>
    </row>
    <row r="1995" ht="15" customHeight="1" s="36">
      <c r="A1995" s="49" t="n"/>
      <c r="B1995" s="50" t="n"/>
      <c r="C1995" s="51">
        <f>IF($B1995="","",IFERROR(INDEX(Lists!$B$4:$B$153,MATCH($B1995,Lists!$A$4:$A$153,0)),"Other / Unsorted"))</f>
        <v/>
      </c>
      <c r="D1995" s="51">
        <f>IF($B1995="","",IFERROR(INDEX(Lists!$C$4:$C$153,MATCH($B1995,Lists!$A$4:$A$153,0)),"Spending"))</f>
        <v/>
      </c>
      <c r="E1995" s="50" t="n"/>
      <c r="F1995" s="52" t="n"/>
      <c r="G1995" s="50" t="n"/>
      <c r="H1995" s="50" t="n"/>
      <c r="I1995" s="50" t="n"/>
    </row>
    <row r="1996" ht="15" customHeight="1" s="36">
      <c r="A1996" s="49" t="n"/>
      <c r="B1996" s="50" t="n"/>
      <c r="C1996" s="51">
        <f>IF($B1996="","",IFERROR(INDEX(Lists!$B$4:$B$153,MATCH($B1996,Lists!$A$4:$A$153,0)),"Other / Unsorted"))</f>
        <v/>
      </c>
      <c r="D1996" s="51">
        <f>IF($B1996="","",IFERROR(INDEX(Lists!$C$4:$C$153,MATCH($B1996,Lists!$A$4:$A$153,0)),"Spending"))</f>
        <v/>
      </c>
      <c r="E1996" s="50" t="n"/>
      <c r="F1996" s="52" t="n"/>
      <c r="G1996" s="50" t="n"/>
      <c r="H1996" s="50" t="n"/>
      <c r="I1996" s="50" t="n"/>
    </row>
    <row r="1997" ht="15" customHeight="1" s="36">
      <c r="A1997" s="49" t="n"/>
      <c r="B1997" s="50" t="n"/>
      <c r="C1997" s="51">
        <f>IF($B1997="","",IFERROR(INDEX(Lists!$B$4:$B$153,MATCH($B1997,Lists!$A$4:$A$153,0)),"Other / Unsorted"))</f>
        <v/>
      </c>
      <c r="D1997" s="51">
        <f>IF($B1997="","",IFERROR(INDEX(Lists!$C$4:$C$153,MATCH($B1997,Lists!$A$4:$A$153,0)),"Spending"))</f>
        <v/>
      </c>
      <c r="E1997" s="50" t="n"/>
      <c r="F1997" s="52" t="n"/>
      <c r="G1997" s="50" t="n"/>
      <c r="H1997" s="50" t="n"/>
      <c r="I1997" s="50" t="n"/>
    </row>
    <row r="1998" ht="15" customHeight="1" s="36">
      <c r="A1998" s="49" t="n"/>
      <c r="B1998" s="50" t="n"/>
      <c r="C1998" s="51">
        <f>IF($B1998="","",IFERROR(INDEX(Lists!$B$4:$B$153,MATCH($B1998,Lists!$A$4:$A$153,0)),"Other / Unsorted"))</f>
        <v/>
      </c>
      <c r="D1998" s="51">
        <f>IF($B1998="","",IFERROR(INDEX(Lists!$C$4:$C$153,MATCH($B1998,Lists!$A$4:$A$153,0)),"Spending"))</f>
        <v/>
      </c>
      <c r="E1998" s="50" t="n"/>
      <c r="F1998" s="52" t="n"/>
      <c r="G1998" s="50" t="n"/>
      <c r="H1998" s="50" t="n"/>
      <c r="I1998" s="50" t="n"/>
    </row>
    <row r="1999" ht="15" customHeight="1" s="36">
      <c r="A1999" s="49" t="n"/>
      <c r="B1999" s="50" t="n"/>
      <c r="C1999" s="51">
        <f>IF($B1999="","",IFERROR(INDEX(Lists!$B$4:$B$153,MATCH($B1999,Lists!$A$4:$A$153,0)),"Other / Unsorted"))</f>
        <v/>
      </c>
      <c r="D1999" s="51">
        <f>IF($B1999="","",IFERROR(INDEX(Lists!$C$4:$C$153,MATCH($B1999,Lists!$A$4:$A$153,0)),"Spending"))</f>
        <v/>
      </c>
      <c r="E1999" s="50" t="n"/>
      <c r="F1999" s="52" t="n"/>
      <c r="G1999" s="50" t="n"/>
      <c r="H1999" s="50" t="n"/>
      <c r="I1999" s="50" t="n"/>
    </row>
    <row r="2000" ht="15" customHeight="1" s="36">
      <c r="A2000" s="49" t="n"/>
      <c r="B2000" s="50" t="n"/>
      <c r="C2000" s="51">
        <f>IF($B2000="","",IFERROR(INDEX(Lists!$B$4:$B$153,MATCH($B2000,Lists!$A$4:$A$153,0)),"Other / Unsorted"))</f>
        <v/>
      </c>
      <c r="D2000" s="51">
        <f>IF($B2000="","",IFERROR(INDEX(Lists!$C$4:$C$153,MATCH($B2000,Lists!$A$4:$A$153,0)),"Spending"))</f>
        <v/>
      </c>
      <c r="E2000" s="50" t="n"/>
      <c r="F2000" s="52" t="n"/>
      <c r="G2000" s="50" t="n"/>
      <c r="H2000" s="50" t="n"/>
      <c r="I2000" s="50" t="n"/>
    </row>
    <row r="2001" ht="15" customHeight="1" s="36">
      <c r="A2001" s="49" t="n"/>
      <c r="B2001" s="50" t="n"/>
      <c r="C2001" s="51">
        <f>IF($B2001="","",IFERROR(INDEX(Lists!$B$4:$B$153,MATCH($B2001,Lists!$A$4:$A$153,0)),"Other / Unsorted"))</f>
        <v/>
      </c>
      <c r="D2001" s="51">
        <f>IF($B2001="","",IFERROR(INDEX(Lists!$C$4:$C$153,MATCH($B2001,Lists!$A$4:$A$153,0)),"Spending"))</f>
        <v/>
      </c>
      <c r="E2001" s="50" t="n"/>
      <c r="F2001" s="52" t="n"/>
      <c r="G2001" s="50" t="n"/>
      <c r="H2001" s="50" t="n"/>
      <c r="I2001" s="50" t="n"/>
    </row>
    <row r="2002" ht="15" customHeight="1" s="36">
      <c r="A2002" s="49" t="n"/>
      <c r="B2002" s="50" t="n"/>
      <c r="C2002" s="51">
        <f>IF($B2002="","",IFERROR(INDEX(Lists!$B$4:$B$153,MATCH($B2002,Lists!$A$4:$A$153,0)),"Other / Unsorted"))</f>
        <v/>
      </c>
      <c r="D2002" s="51">
        <f>IF($B2002="","",IFERROR(INDEX(Lists!$C$4:$C$153,MATCH($B2002,Lists!$A$4:$A$153,0)),"Spending"))</f>
        <v/>
      </c>
      <c r="E2002" s="50" t="n"/>
      <c r="F2002" s="52" t="n"/>
      <c r="G2002" s="50" t="n"/>
      <c r="H2002" s="50" t="n"/>
      <c r="I2002" s="50" t="n"/>
    </row>
    <row r="2003" ht="15" customHeight="1" s="36">
      <c r="A2003" s="49" t="n"/>
      <c r="B2003" s="50" t="n"/>
      <c r="C2003" s="51">
        <f>IF($B2003="","",IFERROR(INDEX(Lists!$B$4:$B$153,MATCH($B2003,Lists!$A$4:$A$153,0)),"Other / Unsorted"))</f>
        <v/>
      </c>
      <c r="D2003" s="51">
        <f>IF($B2003="","",IFERROR(INDEX(Lists!$C$4:$C$153,MATCH($B2003,Lists!$A$4:$A$153,0)),"Spending"))</f>
        <v/>
      </c>
      <c r="E2003" s="50" t="n"/>
      <c r="F2003" s="52" t="n"/>
      <c r="G2003" s="50" t="n"/>
      <c r="H2003" s="50" t="n"/>
      <c r="I2003" s="50" t="n"/>
    </row>
    <row r="2004" ht="15" customHeight="1" s="36">
      <c r="A2004" s="49" t="n"/>
      <c r="B2004" s="50" t="n"/>
      <c r="C2004" s="51">
        <f>IF($B2004="","",IFERROR(INDEX(Lists!$B$4:$B$153,MATCH($B2004,Lists!$A$4:$A$153,0)),"Other / Unsorted"))</f>
        <v/>
      </c>
      <c r="D2004" s="51">
        <f>IF($B2004="","",IFERROR(INDEX(Lists!$C$4:$C$153,MATCH($B2004,Lists!$A$4:$A$153,0)),"Spending"))</f>
        <v/>
      </c>
      <c r="E2004" s="50" t="n"/>
      <c r="F2004" s="52" t="n"/>
      <c r="G2004" s="50" t="n"/>
      <c r="H2004" s="50" t="n"/>
      <c r="I2004" s="50" t="n"/>
    </row>
    <row r="2005" ht="15" customHeight="1" s="36">
      <c r="A2005" s="49" t="n"/>
      <c r="B2005" s="50" t="n"/>
      <c r="C2005" s="51">
        <f>IF($B2005="","",IFERROR(INDEX(Lists!$B$4:$B$153,MATCH($B2005,Lists!$A$4:$A$153,0)),"Other / Unsorted"))</f>
        <v/>
      </c>
      <c r="D2005" s="51">
        <f>IF($B2005="","",IFERROR(INDEX(Lists!$C$4:$C$153,MATCH($B2005,Lists!$A$4:$A$153,0)),"Spending"))</f>
        <v/>
      </c>
      <c r="E2005" s="50" t="n"/>
      <c r="F2005" s="52" t="n"/>
      <c r="G2005" s="50" t="n"/>
      <c r="H2005" s="50" t="n"/>
      <c r="I2005" s="50" t="n"/>
    </row>
    <row r="2006" ht="15" customHeight="1" s="36">
      <c r="A2006" s="49" t="n"/>
      <c r="B2006" s="50" t="n"/>
      <c r="C2006" s="51">
        <f>IF($B2006="","",IFERROR(INDEX(Lists!$B$4:$B$153,MATCH($B2006,Lists!$A$4:$A$153,0)),"Other / Unsorted"))</f>
        <v/>
      </c>
      <c r="D2006" s="51">
        <f>IF($B2006="","",IFERROR(INDEX(Lists!$C$4:$C$153,MATCH($B2006,Lists!$A$4:$A$153,0)),"Spending"))</f>
        <v/>
      </c>
      <c r="E2006" s="50" t="n"/>
      <c r="F2006" s="52" t="n"/>
      <c r="G2006" s="50" t="n"/>
      <c r="H2006" s="50" t="n"/>
      <c r="I2006" s="50" t="n"/>
    </row>
    <row r="2007" ht="15" customHeight="1" s="36">
      <c r="A2007" s="49" t="n"/>
      <c r="B2007" s="50" t="n"/>
      <c r="C2007" s="51">
        <f>IF($B2007="","",IFERROR(INDEX(Lists!$B$4:$B$153,MATCH($B2007,Lists!$A$4:$A$153,0)),"Other / Unsorted"))</f>
        <v/>
      </c>
      <c r="D2007" s="51">
        <f>IF($B2007="","",IFERROR(INDEX(Lists!$C$4:$C$153,MATCH($B2007,Lists!$A$4:$A$153,0)),"Spending"))</f>
        <v/>
      </c>
      <c r="E2007" s="50" t="n"/>
      <c r="F2007" s="52" t="n"/>
      <c r="G2007" s="50" t="n"/>
      <c r="H2007" s="50" t="n"/>
      <c r="I2007" s="50" t="n"/>
    </row>
    <row r="2008" ht="15" customHeight="1" s="36">
      <c r="A2008" s="49" t="n"/>
      <c r="B2008" s="50" t="n"/>
      <c r="C2008" s="51">
        <f>IF($B2008="","",IFERROR(INDEX(Lists!$B$4:$B$153,MATCH($B2008,Lists!$A$4:$A$153,0)),"Other / Unsorted"))</f>
        <v/>
      </c>
      <c r="D2008" s="51">
        <f>IF($B2008="","",IFERROR(INDEX(Lists!$C$4:$C$153,MATCH($B2008,Lists!$A$4:$A$153,0)),"Spending"))</f>
        <v/>
      </c>
      <c r="E2008" s="50" t="n"/>
      <c r="F2008" s="52" t="n"/>
      <c r="G2008" s="50" t="n"/>
      <c r="H2008" s="50" t="n"/>
      <c r="I2008" s="50" t="n"/>
    </row>
    <row r="2009" ht="15" customHeight="1" s="36">
      <c r="A2009" s="49" t="n"/>
      <c r="B2009" s="50" t="n"/>
      <c r="C2009" s="51">
        <f>IF($B2009="","",IFERROR(INDEX(Lists!$B$4:$B$153,MATCH($B2009,Lists!$A$4:$A$153,0)),"Other / Unsorted"))</f>
        <v/>
      </c>
      <c r="D2009" s="51">
        <f>IF($B2009="","",IFERROR(INDEX(Lists!$C$4:$C$153,MATCH($B2009,Lists!$A$4:$A$153,0)),"Spending"))</f>
        <v/>
      </c>
      <c r="E2009" s="50" t="n"/>
      <c r="F2009" s="52" t="n"/>
      <c r="G2009" s="50" t="n"/>
      <c r="H2009" s="50" t="n"/>
      <c r="I2009" s="50" t="n"/>
    </row>
    <row r="2010" ht="15" customHeight="1" s="36">
      <c r="A2010" s="49" t="n"/>
      <c r="B2010" s="50" t="n"/>
      <c r="C2010" s="51">
        <f>IF($B2010="","",IFERROR(INDEX(Lists!$B$4:$B$153,MATCH($B2010,Lists!$A$4:$A$153,0)),"Other / Unsorted"))</f>
        <v/>
      </c>
      <c r="D2010" s="51">
        <f>IF($B2010="","",IFERROR(INDEX(Lists!$C$4:$C$153,MATCH($B2010,Lists!$A$4:$A$153,0)),"Spending"))</f>
        <v/>
      </c>
      <c r="E2010" s="50" t="n"/>
      <c r="F2010" s="52" t="n"/>
      <c r="G2010" s="50" t="n"/>
      <c r="H2010" s="50" t="n"/>
      <c r="I2010" s="50" t="n"/>
    </row>
    <row r="2011" ht="15" customHeight="1" s="36">
      <c r="A2011" s="49" t="n"/>
      <c r="B2011" s="50" t="n"/>
      <c r="C2011" s="51">
        <f>IF($B2011="","",IFERROR(INDEX(Lists!$B$4:$B$153,MATCH($B2011,Lists!$A$4:$A$153,0)),"Other / Unsorted"))</f>
        <v/>
      </c>
      <c r="D2011" s="51">
        <f>IF($B2011="","",IFERROR(INDEX(Lists!$C$4:$C$153,MATCH($B2011,Lists!$A$4:$A$153,0)),"Spending"))</f>
        <v/>
      </c>
      <c r="E2011" s="50" t="n"/>
      <c r="F2011" s="52" t="n"/>
      <c r="G2011" s="50" t="n"/>
      <c r="H2011" s="50" t="n"/>
      <c r="I2011" s="50" t="n"/>
    </row>
    <row r="2012" ht="15" customHeight="1" s="36">
      <c r="A2012" s="49" t="n"/>
      <c r="B2012" s="50" t="n"/>
      <c r="C2012" s="51">
        <f>IF($B2012="","",IFERROR(INDEX(Lists!$B$4:$B$153,MATCH($B2012,Lists!$A$4:$A$153,0)),"Other / Unsorted"))</f>
        <v/>
      </c>
      <c r="D2012" s="51">
        <f>IF($B2012="","",IFERROR(INDEX(Lists!$C$4:$C$153,MATCH($B2012,Lists!$A$4:$A$153,0)),"Spending"))</f>
        <v/>
      </c>
      <c r="E2012" s="50" t="n"/>
      <c r="F2012" s="52" t="n"/>
      <c r="G2012" s="50" t="n"/>
      <c r="H2012" s="50" t="n"/>
      <c r="I2012" s="50" t="n"/>
    </row>
    <row r="2013" ht="15" customHeight="1" s="36">
      <c r="A2013" s="49" t="n"/>
      <c r="B2013" s="50" t="n"/>
      <c r="C2013" s="51">
        <f>IF($B2013="","",IFERROR(INDEX(Lists!$B$4:$B$153,MATCH($B2013,Lists!$A$4:$A$153,0)),"Other / Unsorted"))</f>
        <v/>
      </c>
      <c r="D2013" s="51">
        <f>IF($B2013="","",IFERROR(INDEX(Lists!$C$4:$C$153,MATCH($B2013,Lists!$A$4:$A$153,0)),"Spending"))</f>
        <v/>
      </c>
      <c r="E2013" s="50" t="n"/>
      <c r="F2013" s="52" t="n"/>
      <c r="G2013" s="50" t="n"/>
      <c r="H2013" s="50" t="n"/>
      <c r="I2013" s="50" t="n"/>
    </row>
    <row r="2014" ht="15" customHeight="1" s="36">
      <c r="A2014" s="49" t="n"/>
      <c r="B2014" s="50" t="n"/>
      <c r="C2014" s="51">
        <f>IF($B2014="","",IFERROR(INDEX(Lists!$B$4:$B$153,MATCH($B2014,Lists!$A$4:$A$153,0)),"Other / Unsorted"))</f>
        <v/>
      </c>
      <c r="D2014" s="51">
        <f>IF($B2014="","",IFERROR(INDEX(Lists!$C$4:$C$153,MATCH($B2014,Lists!$A$4:$A$153,0)),"Spending"))</f>
        <v/>
      </c>
      <c r="E2014" s="50" t="n"/>
      <c r="F2014" s="52" t="n"/>
      <c r="G2014" s="50" t="n"/>
      <c r="H2014" s="50" t="n"/>
      <c r="I2014" s="50" t="n"/>
    </row>
    <row r="2015" ht="15" customHeight="1" s="36">
      <c r="A2015" s="49" t="n"/>
      <c r="B2015" s="50" t="n"/>
      <c r="C2015" s="51">
        <f>IF($B2015="","",IFERROR(INDEX(Lists!$B$4:$B$153,MATCH($B2015,Lists!$A$4:$A$153,0)),"Other / Unsorted"))</f>
        <v/>
      </c>
      <c r="D2015" s="51">
        <f>IF($B2015="","",IFERROR(INDEX(Lists!$C$4:$C$153,MATCH($B2015,Lists!$A$4:$A$153,0)),"Spending"))</f>
        <v/>
      </c>
      <c r="E2015" s="50" t="n"/>
      <c r="F2015" s="52" t="n"/>
      <c r="G2015" s="50" t="n"/>
      <c r="H2015" s="50" t="n"/>
      <c r="I2015" s="50" t="n"/>
    </row>
    <row r="2016" ht="15" customHeight="1" s="36">
      <c r="A2016" s="49" t="n"/>
      <c r="B2016" s="50" t="n"/>
      <c r="C2016" s="51">
        <f>IF($B2016="","",IFERROR(INDEX(Lists!$B$4:$B$153,MATCH($B2016,Lists!$A$4:$A$153,0)),"Other / Unsorted"))</f>
        <v/>
      </c>
      <c r="D2016" s="51">
        <f>IF($B2016="","",IFERROR(INDEX(Lists!$C$4:$C$153,MATCH($B2016,Lists!$A$4:$A$153,0)),"Spending"))</f>
        <v/>
      </c>
      <c r="E2016" s="50" t="n"/>
      <c r="F2016" s="52" t="n"/>
      <c r="G2016" s="50" t="n"/>
      <c r="H2016" s="50" t="n"/>
      <c r="I2016" s="50" t="n"/>
    </row>
    <row r="2017" ht="15" customHeight="1" s="36">
      <c r="A2017" s="49" t="n"/>
      <c r="B2017" s="50" t="n"/>
      <c r="C2017" s="51">
        <f>IF($B2017="","",IFERROR(INDEX(Lists!$B$4:$B$153,MATCH($B2017,Lists!$A$4:$A$153,0)),"Other / Unsorted"))</f>
        <v/>
      </c>
      <c r="D2017" s="51">
        <f>IF($B2017="","",IFERROR(INDEX(Lists!$C$4:$C$153,MATCH($B2017,Lists!$A$4:$A$153,0)),"Spending"))</f>
        <v/>
      </c>
      <c r="E2017" s="50" t="n"/>
      <c r="F2017" s="52" t="n"/>
      <c r="G2017" s="50" t="n"/>
      <c r="H2017" s="50" t="n"/>
      <c r="I2017" s="50" t="n"/>
    </row>
    <row r="2018" ht="15" customHeight="1" s="36">
      <c r="A2018" s="49" t="n"/>
      <c r="B2018" s="50" t="n"/>
      <c r="C2018" s="51">
        <f>IF($B2018="","",IFERROR(INDEX(Lists!$B$4:$B$153,MATCH($B2018,Lists!$A$4:$A$153,0)),"Other / Unsorted"))</f>
        <v/>
      </c>
      <c r="D2018" s="51">
        <f>IF($B2018="","",IFERROR(INDEX(Lists!$C$4:$C$153,MATCH($B2018,Lists!$A$4:$A$153,0)),"Spending"))</f>
        <v/>
      </c>
      <c r="E2018" s="50" t="n"/>
      <c r="F2018" s="52" t="n"/>
      <c r="G2018" s="50" t="n"/>
      <c r="H2018" s="50" t="n"/>
      <c r="I2018" s="50" t="n"/>
    </row>
    <row r="2019" ht="15" customHeight="1" s="36">
      <c r="A2019" s="49" t="n"/>
      <c r="B2019" s="50" t="n"/>
      <c r="C2019" s="51">
        <f>IF($B2019="","",IFERROR(INDEX(Lists!$B$4:$B$153,MATCH($B2019,Lists!$A$4:$A$153,0)),"Other / Unsorted"))</f>
        <v/>
      </c>
      <c r="D2019" s="51">
        <f>IF($B2019="","",IFERROR(INDEX(Lists!$C$4:$C$153,MATCH($B2019,Lists!$A$4:$A$153,0)),"Spending"))</f>
        <v/>
      </c>
      <c r="E2019" s="50" t="n"/>
      <c r="F2019" s="52" t="n"/>
      <c r="G2019" s="50" t="n"/>
      <c r="H2019" s="50" t="n"/>
      <c r="I2019" s="50" t="n"/>
    </row>
    <row r="2020" ht="15" customHeight="1" s="36">
      <c r="A2020" s="49" t="n"/>
      <c r="B2020" s="50" t="n"/>
      <c r="C2020" s="51">
        <f>IF($B2020="","",IFERROR(INDEX(Lists!$B$4:$B$153,MATCH($B2020,Lists!$A$4:$A$153,0)),"Other / Unsorted"))</f>
        <v/>
      </c>
      <c r="D2020" s="51">
        <f>IF($B2020="","",IFERROR(INDEX(Lists!$C$4:$C$153,MATCH($B2020,Lists!$A$4:$A$153,0)),"Spending"))</f>
        <v/>
      </c>
      <c r="E2020" s="50" t="n"/>
      <c r="F2020" s="52" t="n"/>
      <c r="G2020" s="50" t="n"/>
      <c r="H2020" s="50" t="n"/>
      <c r="I2020" s="50" t="n"/>
    </row>
    <row r="2021" ht="15" customHeight="1" s="36">
      <c r="A2021" s="49" t="n"/>
      <c r="B2021" s="50" t="n"/>
      <c r="C2021" s="51">
        <f>IF($B2021="","",IFERROR(INDEX(Lists!$B$4:$B$153,MATCH($B2021,Lists!$A$4:$A$153,0)),"Other / Unsorted"))</f>
        <v/>
      </c>
      <c r="D2021" s="51">
        <f>IF($B2021="","",IFERROR(INDEX(Lists!$C$4:$C$153,MATCH($B2021,Lists!$A$4:$A$153,0)),"Spending"))</f>
        <v/>
      </c>
      <c r="E2021" s="50" t="n"/>
      <c r="F2021" s="52" t="n"/>
      <c r="G2021" s="50" t="n"/>
      <c r="H2021" s="50" t="n"/>
      <c r="I2021" s="50" t="n"/>
    </row>
    <row r="2022" ht="15" customHeight="1" s="36">
      <c r="A2022" s="49" t="n"/>
      <c r="B2022" s="50" t="n"/>
      <c r="C2022" s="51">
        <f>IF($B2022="","",IFERROR(INDEX(Lists!$B$4:$B$153,MATCH($B2022,Lists!$A$4:$A$153,0)),"Other / Unsorted"))</f>
        <v/>
      </c>
      <c r="D2022" s="51">
        <f>IF($B2022="","",IFERROR(INDEX(Lists!$C$4:$C$153,MATCH($B2022,Lists!$A$4:$A$153,0)),"Spending"))</f>
        <v/>
      </c>
      <c r="E2022" s="50" t="n"/>
      <c r="F2022" s="52" t="n"/>
      <c r="G2022" s="50" t="n"/>
      <c r="H2022" s="50" t="n"/>
      <c r="I2022" s="50" t="n"/>
    </row>
    <row r="2023" ht="15" customHeight="1" s="36">
      <c r="A2023" s="49" t="n"/>
      <c r="B2023" s="50" t="n"/>
      <c r="C2023" s="51">
        <f>IF($B2023="","",IFERROR(INDEX(Lists!$B$4:$B$153,MATCH($B2023,Lists!$A$4:$A$153,0)),"Other / Unsorted"))</f>
        <v/>
      </c>
      <c r="D2023" s="51">
        <f>IF($B2023="","",IFERROR(INDEX(Lists!$C$4:$C$153,MATCH($B2023,Lists!$A$4:$A$153,0)),"Spending"))</f>
        <v/>
      </c>
      <c r="E2023" s="50" t="n"/>
      <c r="F2023" s="52" t="n"/>
      <c r="G2023" s="50" t="n"/>
      <c r="H2023" s="50" t="n"/>
      <c r="I2023" s="50" t="n"/>
    </row>
    <row r="2024" ht="15" customHeight="1" s="36">
      <c r="A2024" s="49" t="n"/>
      <c r="B2024" s="50" t="n"/>
      <c r="C2024" s="51">
        <f>IF($B2024="","",IFERROR(INDEX(Lists!$B$4:$B$153,MATCH($B2024,Lists!$A$4:$A$153,0)),"Other / Unsorted"))</f>
        <v/>
      </c>
      <c r="D2024" s="51">
        <f>IF($B2024="","",IFERROR(INDEX(Lists!$C$4:$C$153,MATCH($B2024,Lists!$A$4:$A$153,0)),"Spending"))</f>
        <v/>
      </c>
      <c r="E2024" s="50" t="n"/>
      <c r="F2024" s="52" t="n"/>
      <c r="G2024" s="50" t="n"/>
      <c r="H2024" s="50" t="n"/>
      <c r="I2024" s="50" t="n"/>
    </row>
    <row r="2025" ht="15" customHeight="1" s="36">
      <c r="A2025" s="49" t="n"/>
      <c r="B2025" s="50" t="n"/>
      <c r="C2025" s="51">
        <f>IF($B2025="","",IFERROR(INDEX(Lists!$B$4:$B$153,MATCH($B2025,Lists!$A$4:$A$153,0)),"Other / Unsorted"))</f>
        <v/>
      </c>
      <c r="D2025" s="51">
        <f>IF($B2025="","",IFERROR(INDEX(Lists!$C$4:$C$153,MATCH($B2025,Lists!$A$4:$A$153,0)),"Spending"))</f>
        <v/>
      </c>
      <c r="E2025" s="50" t="n"/>
      <c r="F2025" s="52" t="n"/>
      <c r="G2025" s="50" t="n"/>
      <c r="H2025" s="50" t="n"/>
      <c r="I2025" s="50" t="n"/>
    </row>
    <row r="2026" ht="15" customHeight="1" s="36">
      <c r="A2026" s="49" t="n"/>
      <c r="B2026" s="50" t="n"/>
      <c r="C2026" s="51">
        <f>IF($B2026="","",IFERROR(INDEX(Lists!$B$4:$B$153,MATCH($B2026,Lists!$A$4:$A$153,0)),"Other / Unsorted"))</f>
        <v/>
      </c>
      <c r="D2026" s="51">
        <f>IF($B2026="","",IFERROR(INDEX(Lists!$C$4:$C$153,MATCH($B2026,Lists!$A$4:$A$153,0)),"Spending"))</f>
        <v/>
      </c>
      <c r="E2026" s="50" t="n"/>
      <c r="F2026" s="52" t="n"/>
      <c r="G2026" s="50" t="n"/>
      <c r="H2026" s="50" t="n"/>
      <c r="I2026" s="50" t="n"/>
    </row>
    <row r="2027" ht="15" customHeight="1" s="36">
      <c r="A2027" s="49" t="n"/>
      <c r="B2027" s="50" t="n"/>
      <c r="C2027" s="51">
        <f>IF($B2027="","",IFERROR(INDEX(Lists!$B$4:$B$153,MATCH($B2027,Lists!$A$4:$A$153,0)),"Other / Unsorted"))</f>
        <v/>
      </c>
      <c r="D2027" s="51">
        <f>IF($B2027="","",IFERROR(INDEX(Lists!$C$4:$C$153,MATCH($B2027,Lists!$A$4:$A$153,0)),"Spending"))</f>
        <v/>
      </c>
      <c r="E2027" s="50" t="n"/>
      <c r="F2027" s="52" t="n"/>
      <c r="G2027" s="50" t="n"/>
      <c r="H2027" s="50" t="n"/>
      <c r="I2027" s="50" t="n"/>
    </row>
    <row r="2028" ht="15" customHeight="1" s="36">
      <c r="A2028" s="49" t="n"/>
      <c r="B2028" s="50" t="n"/>
      <c r="C2028" s="51">
        <f>IF($B2028="","",IFERROR(INDEX(Lists!$B$4:$B$153,MATCH($B2028,Lists!$A$4:$A$153,0)),"Other / Unsorted"))</f>
        <v/>
      </c>
      <c r="D2028" s="51">
        <f>IF($B2028="","",IFERROR(INDEX(Lists!$C$4:$C$153,MATCH($B2028,Lists!$A$4:$A$153,0)),"Spending"))</f>
        <v/>
      </c>
      <c r="E2028" s="50" t="n"/>
      <c r="F2028" s="52" t="n"/>
      <c r="G2028" s="50" t="n"/>
      <c r="H2028" s="50" t="n"/>
      <c r="I2028" s="50" t="n"/>
    </row>
    <row r="2029" ht="15" customHeight="1" s="36">
      <c r="A2029" s="49" t="n"/>
      <c r="B2029" s="50" t="n"/>
      <c r="C2029" s="51">
        <f>IF($B2029="","",IFERROR(INDEX(Lists!$B$4:$B$153,MATCH($B2029,Lists!$A$4:$A$153,0)),"Other / Unsorted"))</f>
        <v/>
      </c>
      <c r="D2029" s="51">
        <f>IF($B2029="","",IFERROR(INDEX(Lists!$C$4:$C$153,MATCH($B2029,Lists!$A$4:$A$153,0)),"Spending"))</f>
        <v/>
      </c>
      <c r="E2029" s="50" t="n"/>
      <c r="F2029" s="52" t="n"/>
      <c r="G2029" s="50" t="n"/>
      <c r="H2029" s="50" t="n"/>
      <c r="I2029" s="50" t="n"/>
    </row>
    <row r="2030" ht="15" customHeight="1" s="36">
      <c r="A2030" s="49" t="n"/>
      <c r="B2030" s="50" t="n"/>
      <c r="C2030" s="51">
        <f>IF($B2030="","",IFERROR(INDEX(Lists!$B$4:$B$153,MATCH($B2030,Lists!$A$4:$A$153,0)),"Other / Unsorted"))</f>
        <v/>
      </c>
      <c r="D2030" s="51">
        <f>IF($B2030="","",IFERROR(INDEX(Lists!$C$4:$C$153,MATCH($B2030,Lists!$A$4:$A$153,0)),"Spending"))</f>
        <v/>
      </c>
      <c r="E2030" s="50" t="n"/>
      <c r="F2030" s="52" t="n"/>
      <c r="G2030" s="50" t="n"/>
      <c r="H2030" s="50" t="n"/>
      <c r="I2030" s="50" t="n"/>
    </row>
    <row r="2031" ht="15" customHeight="1" s="36">
      <c r="A2031" s="49" t="n"/>
      <c r="B2031" s="50" t="n"/>
      <c r="C2031" s="51">
        <f>IF($B2031="","",IFERROR(INDEX(Lists!$B$4:$B$153,MATCH($B2031,Lists!$A$4:$A$153,0)),"Other / Unsorted"))</f>
        <v/>
      </c>
      <c r="D2031" s="51">
        <f>IF($B2031="","",IFERROR(INDEX(Lists!$C$4:$C$153,MATCH($B2031,Lists!$A$4:$A$153,0)),"Spending"))</f>
        <v/>
      </c>
      <c r="E2031" s="50" t="n"/>
      <c r="F2031" s="52" t="n"/>
      <c r="G2031" s="50" t="n"/>
      <c r="H2031" s="50" t="n"/>
      <c r="I2031" s="50" t="n"/>
    </row>
    <row r="2032" ht="15" customHeight="1" s="36">
      <c r="A2032" s="49" t="n"/>
      <c r="B2032" s="50" t="n"/>
      <c r="C2032" s="51">
        <f>IF($B2032="","",IFERROR(INDEX(Lists!$B$4:$B$153,MATCH($B2032,Lists!$A$4:$A$153,0)),"Other / Unsorted"))</f>
        <v/>
      </c>
      <c r="D2032" s="51">
        <f>IF($B2032="","",IFERROR(INDEX(Lists!$C$4:$C$153,MATCH($B2032,Lists!$A$4:$A$153,0)),"Spending"))</f>
        <v/>
      </c>
      <c r="E2032" s="50" t="n"/>
      <c r="F2032" s="52" t="n"/>
      <c r="G2032" s="50" t="n"/>
      <c r="H2032" s="50" t="n"/>
      <c r="I2032" s="50" t="n"/>
    </row>
    <row r="2033" ht="15" customHeight="1" s="36">
      <c r="A2033" s="49" t="n"/>
      <c r="B2033" s="50" t="n"/>
      <c r="C2033" s="51">
        <f>IF($B2033="","",IFERROR(INDEX(Lists!$B$4:$B$153,MATCH($B2033,Lists!$A$4:$A$153,0)),"Other / Unsorted"))</f>
        <v/>
      </c>
      <c r="D2033" s="51">
        <f>IF($B2033="","",IFERROR(INDEX(Lists!$C$4:$C$153,MATCH($B2033,Lists!$A$4:$A$153,0)),"Spending"))</f>
        <v/>
      </c>
      <c r="E2033" s="50" t="n"/>
      <c r="F2033" s="52" t="n"/>
      <c r="G2033" s="50" t="n"/>
      <c r="H2033" s="50" t="n"/>
      <c r="I2033" s="50" t="n"/>
    </row>
    <row r="2034" ht="15" customHeight="1" s="36">
      <c r="A2034" s="49" t="n"/>
      <c r="B2034" s="50" t="n"/>
      <c r="C2034" s="51">
        <f>IF($B2034="","",IFERROR(INDEX(Lists!$B$4:$B$153,MATCH($B2034,Lists!$A$4:$A$153,0)),"Other / Unsorted"))</f>
        <v/>
      </c>
      <c r="D2034" s="51">
        <f>IF($B2034="","",IFERROR(INDEX(Lists!$C$4:$C$153,MATCH($B2034,Lists!$A$4:$A$153,0)),"Spending"))</f>
        <v/>
      </c>
      <c r="E2034" s="50" t="n"/>
      <c r="F2034" s="52" t="n"/>
      <c r="G2034" s="50" t="n"/>
      <c r="H2034" s="50" t="n"/>
      <c r="I2034" s="50" t="n"/>
    </row>
    <row r="2035" ht="15" customHeight="1" s="36">
      <c r="A2035" s="49" t="n"/>
      <c r="B2035" s="50" t="n"/>
      <c r="C2035" s="51">
        <f>IF($B2035="","",IFERROR(INDEX(Lists!$B$4:$B$153,MATCH($B2035,Lists!$A$4:$A$153,0)),"Other / Unsorted"))</f>
        <v/>
      </c>
      <c r="D2035" s="51">
        <f>IF($B2035="","",IFERROR(INDEX(Lists!$C$4:$C$153,MATCH($B2035,Lists!$A$4:$A$153,0)),"Spending"))</f>
        <v/>
      </c>
      <c r="E2035" s="50" t="n"/>
      <c r="F2035" s="52" t="n"/>
      <c r="G2035" s="50" t="n"/>
      <c r="H2035" s="50" t="n"/>
      <c r="I2035" s="50" t="n"/>
    </row>
    <row r="2036" ht="15" customHeight="1" s="36">
      <c r="A2036" s="49" t="n"/>
      <c r="B2036" s="50" t="n"/>
      <c r="C2036" s="51">
        <f>IF($B2036="","",IFERROR(INDEX(Lists!$B$4:$B$153,MATCH($B2036,Lists!$A$4:$A$153,0)),"Other / Unsorted"))</f>
        <v/>
      </c>
      <c r="D2036" s="51">
        <f>IF($B2036="","",IFERROR(INDEX(Lists!$C$4:$C$153,MATCH($B2036,Lists!$A$4:$A$153,0)),"Spending"))</f>
        <v/>
      </c>
      <c r="E2036" s="50" t="n"/>
      <c r="F2036" s="52" t="n"/>
      <c r="G2036" s="50" t="n"/>
      <c r="H2036" s="50" t="n"/>
      <c r="I2036" s="50" t="n"/>
    </row>
    <row r="2037" ht="15" customHeight="1" s="36">
      <c r="A2037" s="49" t="n"/>
      <c r="B2037" s="50" t="n"/>
      <c r="C2037" s="51">
        <f>IF($B2037="","",IFERROR(INDEX(Lists!$B$4:$B$153,MATCH($B2037,Lists!$A$4:$A$153,0)),"Other / Unsorted"))</f>
        <v/>
      </c>
      <c r="D2037" s="51">
        <f>IF($B2037="","",IFERROR(INDEX(Lists!$C$4:$C$153,MATCH($B2037,Lists!$A$4:$A$153,0)),"Spending"))</f>
        <v/>
      </c>
      <c r="E2037" s="50" t="n"/>
      <c r="F2037" s="52" t="n"/>
      <c r="G2037" s="50" t="n"/>
      <c r="H2037" s="50" t="n"/>
      <c r="I2037" s="50" t="n"/>
    </row>
    <row r="2038" ht="15" customHeight="1" s="36">
      <c r="A2038" s="49" t="n"/>
      <c r="B2038" s="50" t="n"/>
      <c r="C2038" s="51">
        <f>IF($B2038="","",IFERROR(INDEX(Lists!$B$4:$B$153,MATCH($B2038,Lists!$A$4:$A$153,0)),"Other / Unsorted"))</f>
        <v/>
      </c>
      <c r="D2038" s="51">
        <f>IF($B2038="","",IFERROR(INDEX(Lists!$C$4:$C$153,MATCH($B2038,Lists!$A$4:$A$153,0)),"Spending"))</f>
        <v/>
      </c>
      <c r="E2038" s="50" t="n"/>
      <c r="F2038" s="52" t="n"/>
      <c r="G2038" s="50" t="n"/>
      <c r="H2038" s="50" t="n"/>
      <c r="I2038" s="50" t="n"/>
    </row>
    <row r="2039" ht="15" customHeight="1" s="36">
      <c r="A2039" s="49" t="n"/>
      <c r="B2039" s="50" t="n"/>
      <c r="C2039" s="51">
        <f>IF($B2039="","",IFERROR(INDEX(Lists!$B$4:$B$153,MATCH($B2039,Lists!$A$4:$A$153,0)),"Other / Unsorted"))</f>
        <v/>
      </c>
      <c r="D2039" s="51">
        <f>IF($B2039="","",IFERROR(INDEX(Lists!$C$4:$C$153,MATCH($B2039,Lists!$A$4:$A$153,0)),"Spending"))</f>
        <v/>
      </c>
      <c r="E2039" s="50" t="n"/>
      <c r="F2039" s="52" t="n"/>
      <c r="G2039" s="50" t="n"/>
      <c r="H2039" s="50" t="n"/>
      <c r="I2039" s="50" t="n"/>
    </row>
    <row r="2040" ht="15" customHeight="1" s="36">
      <c r="A2040" s="49" t="n"/>
      <c r="B2040" s="50" t="n"/>
      <c r="C2040" s="51">
        <f>IF($B2040="","",IFERROR(INDEX(Lists!$B$4:$B$153,MATCH($B2040,Lists!$A$4:$A$153,0)),"Other / Unsorted"))</f>
        <v/>
      </c>
      <c r="D2040" s="51">
        <f>IF($B2040="","",IFERROR(INDEX(Lists!$C$4:$C$153,MATCH($B2040,Lists!$A$4:$A$153,0)),"Spending"))</f>
        <v/>
      </c>
      <c r="E2040" s="50" t="n"/>
      <c r="F2040" s="52" t="n"/>
      <c r="G2040" s="50" t="n"/>
      <c r="H2040" s="50" t="n"/>
      <c r="I2040" s="50" t="n"/>
    </row>
    <row r="2041" ht="15" customHeight="1" s="36">
      <c r="A2041" s="49" t="n"/>
      <c r="B2041" s="50" t="n"/>
      <c r="C2041" s="51">
        <f>IF($B2041="","",IFERROR(INDEX(Lists!$B$4:$B$153,MATCH($B2041,Lists!$A$4:$A$153,0)),"Other / Unsorted"))</f>
        <v/>
      </c>
      <c r="D2041" s="51">
        <f>IF($B2041="","",IFERROR(INDEX(Lists!$C$4:$C$153,MATCH($B2041,Lists!$A$4:$A$153,0)),"Spending"))</f>
        <v/>
      </c>
      <c r="E2041" s="50" t="n"/>
      <c r="F2041" s="52" t="n"/>
      <c r="G2041" s="50" t="n"/>
      <c r="H2041" s="50" t="n"/>
      <c r="I2041" s="50" t="n"/>
    </row>
    <row r="2042" ht="15" customHeight="1" s="36">
      <c r="A2042" s="49" t="n"/>
      <c r="B2042" s="50" t="n"/>
      <c r="C2042" s="51">
        <f>IF($B2042="","",IFERROR(INDEX(Lists!$B$4:$B$153,MATCH($B2042,Lists!$A$4:$A$153,0)),"Other / Unsorted"))</f>
        <v/>
      </c>
      <c r="D2042" s="51">
        <f>IF($B2042="","",IFERROR(INDEX(Lists!$C$4:$C$153,MATCH($B2042,Lists!$A$4:$A$153,0)),"Spending"))</f>
        <v/>
      </c>
      <c r="E2042" s="50" t="n"/>
      <c r="F2042" s="52" t="n"/>
      <c r="G2042" s="50" t="n"/>
      <c r="H2042" s="50" t="n"/>
      <c r="I2042" s="50" t="n"/>
    </row>
    <row r="2043" ht="15" customHeight="1" s="36">
      <c r="A2043" s="49" t="n"/>
      <c r="B2043" s="50" t="n"/>
      <c r="C2043" s="51">
        <f>IF($B2043="","",IFERROR(INDEX(Lists!$B$4:$B$153,MATCH($B2043,Lists!$A$4:$A$153,0)),"Other / Unsorted"))</f>
        <v/>
      </c>
      <c r="D2043" s="51">
        <f>IF($B2043="","",IFERROR(INDEX(Lists!$C$4:$C$153,MATCH($B2043,Lists!$A$4:$A$153,0)),"Spending"))</f>
        <v/>
      </c>
      <c r="E2043" s="50" t="n"/>
      <c r="F2043" s="52" t="n"/>
      <c r="G2043" s="50" t="n"/>
      <c r="H2043" s="50" t="n"/>
      <c r="I2043" s="50" t="n"/>
    </row>
    <row r="2044" ht="15" customHeight="1" s="36">
      <c r="A2044" s="49" t="n"/>
      <c r="B2044" s="50" t="n"/>
      <c r="C2044" s="51">
        <f>IF($B2044="","",IFERROR(INDEX(Lists!$B$4:$B$153,MATCH($B2044,Lists!$A$4:$A$153,0)),"Other / Unsorted"))</f>
        <v/>
      </c>
      <c r="D2044" s="51">
        <f>IF($B2044="","",IFERROR(INDEX(Lists!$C$4:$C$153,MATCH($B2044,Lists!$A$4:$A$153,0)),"Spending"))</f>
        <v/>
      </c>
      <c r="E2044" s="50" t="n"/>
      <c r="F2044" s="52" t="n"/>
      <c r="G2044" s="50" t="n"/>
      <c r="H2044" s="50" t="n"/>
      <c r="I2044" s="50" t="n"/>
    </row>
    <row r="2045" ht="15" customHeight="1" s="36">
      <c r="A2045" s="49" t="n"/>
      <c r="B2045" s="50" t="n"/>
      <c r="C2045" s="51">
        <f>IF($B2045="","",IFERROR(INDEX(Lists!$B$4:$B$153,MATCH($B2045,Lists!$A$4:$A$153,0)),"Other / Unsorted"))</f>
        <v/>
      </c>
      <c r="D2045" s="51">
        <f>IF($B2045="","",IFERROR(INDEX(Lists!$C$4:$C$153,MATCH($B2045,Lists!$A$4:$A$153,0)),"Spending"))</f>
        <v/>
      </c>
      <c r="E2045" s="50" t="n"/>
      <c r="F2045" s="52" t="n"/>
      <c r="G2045" s="50" t="n"/>
      <c r="H2045" s="50" t="n"/>
      <c r="I2045" s="50" t="n"/>
    </row>
    <row r="2046" ht="15" customHeight="1" s="36">
      <c r="A2046" s="49" t="n"/>
      <c r="B2046" s="50" t="n"/>
      <c r="C2046" s="51">
        <f>IF($B2046="","",IFERROR(INDEX(Lists!$B$4:$B$153,MATCH($B2046,Lists!$A$4:$A$153,0)),"Other / Unsorted"))</f>
        <v/>
      </c>
      <c r="D2046" s="51">
        <f>IF($B2046="","",IFERROR(INDEX(Lists!$C$4:$C$153,MATCH($B2046,Lists!$A$4:$A$153,0)),"Spending"))</f>
        <v/>
      </c>
      <c r="E2046" s="50" t="n"/>
      <c r="F2046" s="52" t="n"/>
      <c r="G2046" s="50" t="n"/>
      <c r="H2046" s="50" t="n"/>
      <c r="I2046" s="50" t="n"/>
    </row>
    <row r="2047" ht="15" customHeight="1" s="36">
      <c r="A2047" s="49" t="n"/>
      <c r="B2047" s="50" t="n"/>
      <c r="C2047" s="51">
        <f>IF($B2047="","",IFERROR(INDEX(Lists!$B$4:$B$153,MATCH($B2047,Lists!$A$4:$A$153,0)),"Other / Unsorted"))</f>
        <v/>
      </c>
      <c r="D2047" s="51">
        <f>IF($B2047="","",IFERROR(INDEX(Lists!$C$4:$C$153,MATCH($B2047,Lists!$A$4:$A$153,0)),"Spending"))</f>
        <v/>
      </c>
      <c r="E2047" s="50" t="n"/>
      <c r="F2047" s="52" t="n"/>
      <c r="G2047" s="50" t="n"/>
      <c r="H2047" s="50" t="n"/>
      <c r="I2047" s="50" t="n"/>
    </row>
    <row r="2048" ht="15" customHeight="1" s="36">
      <c r="A2048" s="49" t="n"/>
      <c r="B2048" s="50" t="n"/>
      <c r="C2048" s="51">
        <f>IF($B2048="","",IFERROR(INDEX(Lists!$B$4:$B$153,MATCH($B2048,Lists!$A$4:$A$153,0)),"Other / Unsorted"))</f>
        <v/>
      </c>
      <c r="D2048" s="51">
        <f>IF($B2048="","",IFERROR(INDEX(Lists!$C$4:$C$153,MATCH($B2048,Lists!$A$4:$A$153,0)),"Spending"))</f>
        <v/>
      </c>
      <c r="E2048" s="50" t="n"/>
      <c r="F2048" s="52" t="n"/>
      <c r="G2048" s="50" t="n"/>
      <c r="H2048" s="50" t="n"/>
      <c r="I2048" s="50" t="n"/>
    </row>
    <row r="2049" ht="15" customHeight="1" s="36">
      <c r="A2049" s="49" t="n"/>
      <c r="B2049" s="50" t="n"/>
      <c r="C2049" s="51">
        <f>IF($B2049="","",IFERROR(INDEX(Lists!$B$4:$B$153,MATCH($B2049,Lists!$A$4:$A$153,0)),"Other / Unsorted"))</f>
        <v/>
      </c>
      <c r="D2049" s="51">
        <f>IF($B2049="","",IFERROR(INDEX(Lists!$C$4:$C$153,MATCH($B2049,Lists!$A$4:$A$153,0)),"Spending"))</f>
        <v/>
      </c>
      <c r="E2049" s="50" t="n"/>
      <c r="F2049" s="52" t="n"/>
      <c r="G2049" s="50" t="n"/>
      <c r="H2049" s="50" t="n"/>
      <c r="I2049" s="50" t="n"/>
    </row>
    <row r="2050" ht="15" customHeight="1" s="36">
      <c r="A2050" s="49" t="n"/>
      <c r="B2050" s="50" t="n"/>
      <c r="C2050" s="51">
        <f>IF($B2050="","",IFERROR(INDEX(Lists!$B$4:$B$153,MATCH($B2050,Lists!$A$4:$A$153,0)),"Other / Unsorted"))</f>
        <v/>
      </c>
      <c r="D2050" s="51">
        <f>IF($B2050="","",IFERROR(INDEX(Lists!$C$4:$C$153,MATCH($B2050,Lists!$A$4:$A$153,0)),"Spending"))</f>
        <v/>
      </c>
      <c r="E2050" s="50" t="n"/>
      <c r="F2050" s="52" t="n"/>
      <c r="G2050" s="50" t="n"/>
      <c r="H2050" s="50" t="n"/>
      <c r="I2050" s="50" t="n"/>
    </row>
    <row r="2051" ht="15" customHeight="1" s="36">
      <c r="A2051" s="49" t="n"/>
      <c r="B2051" s="50" t="n"/>
      <c r="C2051" s="51">
        <f>IF($B2051="","",IFERROR(INDEX(Lists!$B$4:$B$153,MATCH($B2051,Lists!$A$4:$A$153,0)),"Other / Unsorted"))</f>
        <v/>
      </c>
      <c r="D2051" s="51">
        <f>IF($B2051="","",IFERROR(INDEX(Lists!$C$4:$C$153,MATCH($B2051,Lists!$A$4:$A$153,0)),"Spending"))</f>
        <v/>
      </c>
      <c r="E2051" s="50" t="n"/>
      <c r="F2051" s="52" t="n"/>
      <c r="G2051" s="50" t="n"/>
      <c r="H2051" s="50" t="n"/>
      <c r="I2051" s="50" t="n"/>
    </row>
    <row r="2052" ht="15" customHeight="1" s="36">
      <c r="A2052" s="49" t="n"/>
      <c r="B2052" s="50" t="n"/>
      <c r="C2052" s="51">
        <f>IF($B2052="","",IFERROR(INDEX(Lists!$B$4:$B$153,MATCH($B2052,Lists!$A$4:$A$153,0)),"Other / Unsorted"))</f>
        <v/>
      </c>
      <c r="D2052" s="51">
        <f>IF($B2052="","",IFERROR(INDEX(Lists!$C$4:$C$153,MATCH($B2052,Lists!$A$4:$A$153,0)),"Spending"))</f>
        <v/>
      </c>
      <c r="E2052" s="50" t="n"/>
      <c r="F2052" s="52" t="n"/>
      <c r="G2052" s="50" t="n"/>
      <c r="H2052" s="50" t="n"/>
      <c r="I2052" s="50" t="n"/>
    </row>
    <row r="2053" ht="15" customHeight="1" s="36">
      <c r="A2053" s="49" t="n"/>
      <c r="B2053" s="50" t="n"/>
      <c r="C2053" s="51">
        <f>IF($B2053="","",IFERROR(INDEX(Lists!$B$4:$B$153,MATCH($B2053,Lists!$A$4:$A$153,0)),"Other / Unsorted"))</f>
        <v/>
      </c>
      <c r="D2053" s="51">
        <f>IF($B2053="","",IFERROR(INDEX(Lists!$C$4:$C$153,MATCH($B2053,Lists!$A$4:$A$153,0)),"Spending"))</f>
        <v/>
      </c>
      <c r="E2053" s="50" t="n"/>
      <c r="F2053" s="52" t="n"/>
      <c r="G2053" s="50" t="n"/>
      <c r="H2053" s="50" t="n"/>
      <c r="I2053" s="50" t="n"/>
    </row>
    <row r="2054" ht="15" customHeight="1" s="36">
      <c r="A2054" s="49" t="n"/>
      <c r="B2054" s="50" t="n"/>
      <c r="C2054" s="51">
        <f>IF($B2054="","",IFERROR(INDEX(Lists!$B$4:$B$153,MATCH($B2054,Lists!$A$4:$A$153,0)),"Other / Unsorted"))</f>
        <v/>
      </c>
      <c r="D2054" s="51">
        <f>IF($B2054="","",IFERROR(INDEX(Lists!$C$4:$C$153,MATCH($B2054,Lists!$A$4:$A$153,0)),"Spending"))</f>
        <v/>
      </c>
      <c r="E2054" s="50" t="n"/>
      <c r="F2054" s="52" t="n"/>
      <c r="G2054" s="50" t="n"/>
      <c r="H2054" s="50" t="n"/>
      <c r="I2054" s="50" t="n"/>
    </row>
    <row r="2055" ht="15" customHeight="1" s="36">
      <c r="A2055" s="49" t="n"/>
      <c r="B2055" s="50" t="n"/>
      <c r="C2055" s="51">
        <f>IF($B2055="","",IFERROR(INDEX(Lists!$B$4:$B$153,MATCH($B2055,Lists!$A$4:$A$153,0)),"Other / Unsorted"))</f>
        <v/>
      </c>
      <c r="D2055" s="51">
        <f>IF($B2055="","",IFERROR(INDEX(Lists!$C$4:$C$153,MATCH($B2055,Lists!$A$4:$A$153,0)),"Spending"))</f>
        <v/>
      </c>
      <c r="E2055" s="50" t="n"/>
      <c r="F2055" s="52" t="n"/>
      <c r="G2055" s="50" t="n"/>
      <c r="H2055" s="50" t="n"/>
      <c r="I2055" s="50" t="n"/>
    </row>
    <row r="2056" ht="15" customHeight="1" s="36">
      <c r="A2056" s="49" t="n"/>
      <c r="B2056" s="50" t="n"/>
      <c r="C2056" s="51">
        <f>IF($B2056="","",IFERROR(INDEX(Lists!$B$4:$B$153,MATCH($B2056,Lists!$A$4:$A$153,0)),"Other / Unsorted"))</f>
        <v/>
      </c>
      <c r="D2056" s="51">
        <f>IF($B2056="","",IFERROR(INDEX(Lists!$C$4:$C$153,MATCH($B2056,Lists!$A$4:$A$153,0)),"Spending"))</f>
        <v/>
      </c>
      <c r="E2056" s="50" t="n"/>
      <c r="F2056" s="52" t="n"/>
      <c r="G2056" s="50" t="n"/>
      <c r="H2056" s="50" t="n"/>
      <c r="I2056" s="50" t="n"/>
    </row>
    <row r="2057" ht="15" customHeight="1" s="36">
      <c r="A2057" s="49" t="n"/>
      <c r="B2057" s="50" t="n"/>
      <c r="C2057" s="51">
        <f>IF($B2057="","",IFERROR(INDEX(Lists!$B$4:$B$153,MATCH($B2057,Lists!$A$4:$A$153,0)),"Other / Unsorted"))</f>
        <v/>
      </c>
      <c r="D2057" s="51">
        <f>IF($B2057="","",IFERROR(INDEX(Lists!$C$4:$C$153,MATCH($B2057,Lists!$A$4:$A$153,0)),"Spending"))</f>
        <v/>
      </c>
      <c r="E2057" s="50" t="n"/>
      <c r="F2057" s="52" t="n"/>
      <c r="G2057" s="50" t="n"/>
      <c r="H2057" s="50" t="n"/>
      <c r="I2057" s="50" t="n"/>
    </row>
    <row r="2058" ht="15" customHeight="1" s="36">
      <c r="A2058" s="49" t="n"/>
      <c r="B2058" s="50" t="n"/>
      <c r="C2058" s="51">
        <f>IF($B2058="","",IFERROR(INDEX(Lists!$B$4:$B$153,MATCH($B2058,Lists!$A$4:$A$153,0)),"Other / Unsorted"))</f>
        <v/>
      </c>
      <c r="D2058" s="51">
        <f>IF($B2058="","",IFERROR(INDEX(Lists!$C$4:$C$153,MATCH($B2058,Lists!$A$4:$A$153,0)),"Spending"))</f>
        <v/>
      </c>
      <c r="E2058" s="50" t="n"/>
      <c r="F2058" s="52" t="n"/>
      <c r="G2058" s="50" t="n"/>
      <c r="H2058" s="50" t="n"/>
      <c r="I2058" s="50" t="n"/>
    </row>
    <row r="2059" ht="15" customHeight="1" s="36">
      <c r="A2059" s="49" t="n"/>
      <c r="B2059" s="50" t="n"/>
      <c r="C2059" s="51">
        <f>IF($B2059="","",IFERROR(INDEX(Lists!$B$4:$B$153,MATCH($B2059,Lists!$A$4:$A$153,0)),"Other / Unsorted"))</f>
        <v/>
      </c>
      <c r="D2059" s="51">
        <f>IF($B2059="","",IFERROR(INDEX(Lists!$C$4:$C$153,MATCH($B2059,Lists!$A$4:$A$153,0)),"Spending"))</f>
        <v/>
      </c>
      <c r="E2059" s="50" t="n"/>
      <c r="F2059" s="52" t="n"/>
      <c r="G2059" s="50" t="n"/>
      <c r="H2059" s="50" t="n"/>
      <c r="I2059" s="50" t="n"/>
    </row>
    <row r="2060" ht="15" customHeight="1" s="36">
      <c r="A2060" s="49" t="n"/>
      <c r="B2060" s="50" t="n"/>
      <c r="C2060" s="51">
        <f>IF($B2060="","",IFERROR(INDEX(Lists!$B$4:$B$153,MATCH($B2060,Lists!$A$4:$A$153,0)),"Other / Unsorted"))</f>
        <v/>
      </c>
      <c r="D2060" s="51">
        <f>IF($B2060="","",IFERROR(INDEX(Lists!$C$4:$C$153,MATCH($B2060,Lists!$A$4:$A$153,0)),"Spending"))</f>
        <v/>
      </c>
      <c r="E2060" s="50" t="n"/>
      <c r="F2060" s="52" t="n"/>
      <c r="G2060" s="50" t="n"/>
      <c r="H2060" s="50" t="n"/>
      <c r="I2060" s="50" t="n"/>
    </row>
    <row r="2061" ht="15" customHeight="1" s="36">
      <c r="A2061" s="49" t="n"/>
      <c r="B2061" s="50" t="n"/>
      <c r="C2061" s="51">
        <f>IF($B2061="","",IFERROR(INDEX(Lists!$B$4:$B$153,MATCH($B2061,Lists!$A$4:$A$153,0)),"Other / Unsorted"))</f>
        <v/>
      </c>
      <c r="D2061" s="51">
        <f>IF($B2061="","",IFERROR(INDEX(Lists!$C$4:$C$153,MATCH($B2061,Lists!$A$4:$A$153,0)),"Spending"))</f>
        <v/>
      </c>
      <c r="E2061" s="50" t="n"/>
      <c r="F2061" s="52" t="n"/>
      <c r="G2061" s="50" t="n"/>
      <c r="H2061" s="50" t="n"/>
      <c r="I2061" s="50" t="n"/>
    </row>
    <row r="2062" ht="15" customHeight="1" s="36">
      <c r="A2062" s="49" t="n"/>
      <c r="B2062" s="50" t="n"/>
      <c r="C2062" s="51">
        <f>IF($B2062="","",IFERROR(INDEX(Lists!$B$4:$B$153,MATCH($B2062,Lists!$A$4:$A$153,0)),"Other / Unsorted"))</f>
        <v/>
      </c>
      <c r="D2062" s="51">
        <f>IF($B2062="","",IFERROR(INDEX(Lists!$C$4:$C$153,MATCH($B2062,Lists!$A$4:$A$153,0)),"Spending"))</f>
        <v/>
      </c>
      <c r="E2062" s="50" t="n"/>
      <c r="F2062" s="52" t="n"/>
      <c r="G2062" s="50" t="n"/>
      <c r="H2062" s="50" t="n"/>
      <c r="I2062" s="50" t="n"/>
    </row>
    <row r="2063" ht="15" customHeight="1" s="36">
      <c r="A2063" s="49" t="n"/>
      <c r="B2063" s="50" t="n"/>
      <c r="C2063" s="51">
        <f>IF($B2063="","",IFERROR(INDEX(Lists!$B$4:$B$153,MATCH($B2063,Lists!$A$4:$A$153,0)),"Other / Unsorted"))</f>
        <v/>
      </c>
      <c r="D2063" s="51">
        <f>IF($B2063="","",IFERROR(INDEX(Lists!$C$4:$C$153,MATCH($B2063,Lists!$A$4:$A$153,0)),"Spending"))</f>
        <v/>
      </c>
      <c r="E2063" s="50" t="n"/>
      <c r="F2063" s="52" t="n"/>
      <c r="G2063" s="50" t="n"/>
      <c r="H2063" s="50" t="n"/>
      <c r="I2063" s="50" t="n"/>
    </row>
    <row r="2064" ht="15" customHeight="1" s="36">
      <c r="A2064" s="49" t="n"/>
      <c r="B2064" s="50" t="n"/>
      <c r="C2064" s="51">
        <f>IF($B2064="","",IFERROR(INDEX(Lists!$B$4:$B$153,MATCH($B2064,Lists!$A$4:$A$153,0)),"Other / Unsorted"))</f>
        <v/>
      </c>
      <c r="D2064" s="51">
        <f>IF($B2064="","",IFERROR(INDEX(Lists!$C$4:$C$153,MATCH($B2064,Lists!$A$4:$A$153,0)),"Spending"))</f>
        <v/>
      </c>
      <c r="E2064" s="50" t="n"/>
      <c r="F2064" s="52" t="n"/>
      <c r="G2064" s="50" t="n"/>
      <c r="H2064" s="50" t="n"/>
      <c r="I2064" s="50" t="n"/>
    </row>
    <row r="2065" ht="15" customHeight="1" s="36">
      <c r="A2065" s="49" t="n"/>
      <c r="B2065" s="50" t="n"/>
      <c r="C2065" s="51">
        <f>IF($B2065="","",IFERROR(INDEX(Lists!$B$4:$B$153,MATCH($B2065,Lists!$A$4:$A$153,0)),"Other / Unsorted"))</f>
        <v/>
      </c>
      <c r="D2065" s="51">
        <f>IF($B2065="","",IFERROR(INDEX(Lists!$C$4:$C$153,MATCH($B2065,Lists!$A$4:$A$153,0)),"Spending"))</f>
        <v/>
      </c>
      <c r="E2065" s="50" t="n"/>
      <c r="F2065" s="52" t="n"/>
      <c r="G2065" s="50" t="n"/>
      <c r="H2065" s="50" t="n"/>
      <c r="I2065" s="50" t="n"/>
    </row>
    <row r="2066" ht="15" customHeight="1" s="36">
      <c r="A2066" s="49" t="n"/>
      <c r="B2066" s="50" t="n"/>
      <c r="C2066" s="51">
        <f>IF($B2066="","",IFERROR(INDEX(Lists!$B$4:$B$153,MATCH($B2066,Lists!$A$4:$A$153,0)),"Other / Unsorted"))</f>
        <v/>
      </c>
      <c r="D2066" s="51">
        <f>IF($B2066="","",IFERROR(INDEX(Lists!$C$4:$C$153,MATCH($B2066,Lists!$A$4:$A$153,0)),"Spending"))</f>
        <v/>
      </c>
      <c r="E2066" s="50" t="n"/>
      <c r="F2066" s="52" t="n"/>
      <c r="G2066" s="50" t="n"/>
      <c r="H2066" s="50" t="n"/>
      <c r="I2066" s="50" t="n"/>
    </row>
    <row r="2067" ht="15" customHeight="1" s="36">
      <c r="A2067" s="49" t="n"/>
      <c r="B2067" s="50" t="n"/>
      <c r="C2067" s="51">
        <f>IF($B2067="","",IFERROR(INDEX(Lists!$B$4:$B$153,MATCH($B2067,Lists!$A$4:$A$153,0)),"Other / Unsorted"))</f>
        <v/>
      </c>
      <c r="D2067" s="51">
        <f>IF($B2067="","",IFERROR(INDEX(Lists!$C$4:$C$153,MATCH($B2067,Lists!$A$4:$A$153,0)),"Spending"))</f>
        <v/>
      </c>
      <c r="E2067" s="50" t="n"/>
      <c r="F2067" s="52" t="n"/>
      <c r="G2067" s="50" t="n"/>
      <c r="H2067" s="50" t="n"/>
      <c r="I2067" s="50" t="n"/>
    </row>
    <row r="2068" ht="15" customHeight="1" s="36">
      <c r="A2068" s="49" t="n"/>
      <c r="B2068" s="50" t="n"/>
      <c r="C2068" s="51">
        <f>IF($B2068="","",IFERROR(INDEX(Lists!$B$4:$B$153,MATCH($B2068,Lists!$A$4:$A$153,0)),"Other / Unsorted"))</f>
        <v/>
      </c>
      <c r="D2068" s="51">
        <f>IF($B2068="","",IFERROR(INDEX(Lists!$C$4:$C$153,MATCH($B2068,Lists!$A$4:$A$153,0)),"Spending"))</f>
        <v/>
      </c>
      <c r="E2068" s="50" t="n"/>
      <c r="F2068" s="52" t="n"/>
      <c r="G2068" s="50" t="n"/>
      <c r="H2068" s="50" t="n"/>
      <c r="I2068" s="50" t="n"/>
    </row>
    <row r="2069" ht="15" customHeight="1" s="36">
      <c r="A2069" s="49" t="n"/>
      <c r="B2069" s="50" t="n"/>
      <c r="C2069" s="51">
        <f>IF($B2069="","",IFERROR(INDEX(Lists!$B$4:$B$153,MATCH($B2069,Lists!$A$4:$A$153,0)),"Other / Unsorted"))</f>
        <v/>
      </c>
      <c r="D2069" s="51">
        <f>IF($B2069="","",IFERROR(INDEX(Lists!$C$4:$C$153,MATCH($B2069,Lists!$A$4:$A$153,0)),"Spending"))</f>
        <v/>
      </c>
      <c r="E2069" s="50" t="n"/>
      <c r="F2069" s="52" t="n"/>
      <c r="G2069" s="50" t="n"/>
      <c r="H2069" s="50" t="n"/>
      <c r="I2069" s="50" t="n"/>
    </row>
    <row r="2070" ht="15" customHeight="1" s="36">
      <c r="A2070" s="49" t="n"/>
      <c r="B2070" s="50" t="n"/>
      <c r="C2070" s="51">
        <f>IF($B2070="","",IFERROR(INDEX(Lists!$B$4:$B$153,MATCH($B2070,Lists!$A$4:$A$153,0)),"Other / Unsorted"))</f>
        <v/>
      </c>
      <c r="D2070" s="51">
        <f>IF($B2070="","",IFERROR(INDEX(Lists!$C$4:$C$153,MATCH($B2070,Lists!$A$4:$A$153,0)),"Spending"))</f>
        <v/>
      </c>
      <c r="E2070" s="50" t="n"/>
      <c r="F2070" s="52" t="n"/>
      <c r="G2070" s="50" t="n"/>
      <c r="H2070" s="50" t="n"/>
      <c r="I2070" s="50" t="n"/>
    </row>
    <row r="2071" ht="15" customHeight="1" s="36">
      <c r="A2071" s="49" t="n"/>
      <c r="B2071" s="50" t="n"/>
      <c r="C2071" s="51">
        <f>IF($B2071="","",IFERROR(INDEX(Lists!$B$4:$B$153,MATCH($B2071,Lists!$A$4:$A$153,0)),"Other / Unsorted"))</f>
        <v/>
      </c>
      <c r="D2071" s="51">
        <f>IF($B2071="","",IFERROR(INDEX(Lists!$C$4:$C$153,MATCH($B2071,Lists!$A$4:$A$153,0)),"Spending"))</f>
        <v/>
      </c>
      <c r="E2071" s="50" t="n"/>
      <c r="F2071" s="52" t="n"/>
      <c r="G2071" s="50" t="n"/>
      <c r="H2071" s="50" t="n"/>
      <c r="I2071" s="50" t="n"/>
    </row>
    <row r="2072" ht="15" customHeight="1" s="36">
      <c r="A2072" s="49" t="n"/>
      <c r="B2072" s="50" t="n"/>
      <c r="C2072" s="51">
        <f>IF($B2072="","",IFERROR(INDEX(Lists!$B$4:$B$153,MATCH($B2072,Lists!$A$4:$A$153,0)),"Other / Unsorted"))</f>
        <v/>
      </c>
      <c r="D2072" s="51">
        <f>IF($B2072="","",IFERROR(INDEX(Lists!$C$4:$C$153,MATCH($B2072,Lists!$A$4:$A$153,0)),"Spending"))</f>
        <v/>
      </c>
      <c r="E2072" s="50" t="n"/>
      <c r="F2072" s="52" t="n"/>
      <c r="G2072" s="50" t="n"/>
      <c r="H2072" s="50" t="n"/>
      <c r="I2072" s="50" t="n"/>
    </row>
    <row r="2073" ht="15" customHeight="1" s="36">
      <c r="A2073" s="49" t="n"/>
      <c r="B2073" s="50" t="n"/>
      <c r="C2073" s="51">
        <f>IF($B2073="","",IFERROR(INDEX(Lists!$B$4:$B$153,MATCH($B2073,Lists!$A$4:$A$153,0)),"Other / Unsorted"))</f>
        <v/>
      </c>
      <c r="D2073" s="51">
        <f>IF($B2073="","",IFERROR(INDEX(Lists!$C$4:$C$153,MATCH($B2073,Lists!$A$4:$A$153,0)),"Spending"))</f>
        <v/>
      </c>
      <c r="E2073" s="50" t="n"/>
      <c r="F2073" s="52" t="n"/>
      <c r="G2073" s="50" t="n"/>
      <c r="H2073" s="50" t="n"/>
      <c r="I2073" s="50" t="n"/>
    </row>
    <row r="2074" ht="15" customHeight="1" s="36">
      <c r="A2074" s="49" t="n"/>
      <c r="B2074" s="50" t="n"/>
      <c r="C2074" s="51">
        <f>IF($B2074="","",IFERROR(INDEX(Lists!$B$4:$B$153,MATCH($B2074,Lists!$A$4:$A$153,0)),"Other / Unsorted"))</f>
        <v/>
      </c>
      <c r="D2074" s="51">
        <f>IF($B2074="","",IFERROR(INDEX(Lists!$C$4:$C$153,MATCH($B2074,Lists!$A$4:$A$153,0)),"Spending"))</f>
        <v/>
      </c>
      <c r="E2074" s="50" t="n"/>
      <c r="F2074" s="52" t="n"/>
      <c r="G2074" s="50" t="n"/>
      <c r="H2074" s="50" t="n"/>
      <c r="I2074" s="50" t="n"/>
    </row>
    <row r="2075" ht="15" customHeight="1" s="36">
      <c r="A2075" s="49" t="n"/>
      <c r="B2075" s="50" t="n"/>
      <c r="C2075" s="51">
        <f>IF($B2075="","",IFERROR(INDEX(Lists!$B$4:$B$153,MATCH($B2075,Lists!$A$4:$A$153,0)),"Other / Unsorted"))</f>
        <v/>
      </c>
      <c r="D2075" s="51">
        <f>IF($B2075="","",IFERROR(INDEX(Lists!$C$4:$C$153,MATCH($B2075,Lists!$A$4:$A$153,0)),"Spending"))</f>
        <v/>
      </c>
      <c r="E2075" s="50" t="n"/>
      <c r="F2075" s="52" t="n"/>
      <c r="G2075" s="50" t="n"/>
      <c r="H2075" s="50" t="n"/>
      <c r="I2075" s="50" t="n"/>
    </row>
    <row r="2076" ht="15" customHeight="1" s="36">
      <c r="A2076" s="49" t="n"/>
      <c r="B2076" s="50" t="n"/>
      <c r="C2076" s="51">
        <f>IF($B2076="","",IFERROR(INDEX(Lists!$B$4:$B$153,MATCH($B2076,Lists!$A$4:$A$153,0)),"Other / Unsorted"))</f>
        <v/>
      </c>
      <c r="D2076" s="51">
        <f>IF($B2076="","",IFERROR(INDEX(Lists!$C$4:$C$153,MATCH($B2076,Lists!$A$4:$A$153,0)),"Spending"))</f>
        <v/>
      </c>
      <c r="E2076" s="50" t="n"/>
      <c r="F2076" s="52" t="n"/>
      <c r="G2076" s="50" t="n"/>
      <c r="H2076" s="50" t="n"/>
      <c r="I2076" s="50" t="n"/>
    </row>
    <row r="2077" ht="15" customHeight="1" s="36">
      <c r="A2077" s="49" t="n"/>
      <c r="B2077" s="50" t="n"/>
      <c r="C2077" s="51">
        <f>IF($B2077="","",IFERROR(INDEX(Lists!$B$4:$B$153,MATCH($B2077,Lists!$A$4:$A$153,0)),"Other / Unsorted"))</f>
        <v/>
      </c>
      <c r="D2077" s="51">
        <f>IF($B2077="","",IFERROR(INDEX(Lists!$C$4:$C$153,MATCH($B2077,Lists!$A$4:$A$153,0)),"Spending"))</f>
        <v/>
      </c>
      <c r="E2077" s="50" t="n"/>
      <c r="F2077" s="52" t="n"/>
      <c r="G2077" s="50" t="n"/>
      <c r="H2077" s="50" t="n"/>
      <c r="I2077" s="50" t="n"/>
    </row>
    <row r="2078" ht="15" customHeight="1" s="36">
      <c r="A2078" s="49" t="n"/>
      <c r="B2078" s="50" t="n"/>
      <c r="C2078" s="51">
        <f>IF($B2078="","",IFERROR(INDEX(Lists!$B$4:$B$153,MATCH($B2078,Lists!$A$4:$A$153,0)),"Other / Unsorted"))</f>
        <v/>
      </c>
      <c r="D2078" s="51">
        <f>IF($B2078="","",IFERROR(INDEX(Lists!$C$4:$C$153,MATCH($B2078,Lists!$A$4:$A$153,0)),"Spending"))</f>
        <v/>
      </c>
      <c r="E2078" s="50" t="n"/>
      <c r="F2078" s="52" t="n"/>
      <c r="G2078" s="50" t="n"/>
      <c r="H2078" s="50" t="n"/>
      <c r="I2078" s="50" t="n"/>
    </row>
    <row r="2079" ht="15" customHeight="1" s="36">
      <c r="A2079" s="49" t="n"/>
      <c r="B2079" s="50" t="n"/>
      <c r="C2079" s="51">
        <f>IF($B2079="","",IFERROR(INDEX(Lists!$B$4:$B$153,MATCH($B2079,Lists!$A$4:$A$153,0)),"Other / Unsorted"))</f>
        <v/>
      </c>
      <c r="D2079" s="51">
        <f>IF($B2079="","",IFERROR(INDEX(Lists!$C$4:$C$153,MATCH($B2079,Lists!$A$4:$A$153,0)),"Spending"))</f>
        <v/>
      </c>
      <c r="E2079" s="50" t="n"/>
      <c r="F2079" s="52" t="n"/>
      <c r="G2079" s="50" t="n"/>
      <c r="H2079" s="50" t="n"/>
      <c r="I2079" s="50" t="n"/>
    </row>
    <row r="2080" ht="15" customHeight="1" s="36">
      <c r="A2080" s="49" t="n"/>
      <c r="B2080" s="50" t="n"/>
      <c r="C2080" s="51">
        <f>IF($B2080="","",IFERROR(INDEX(Lists!$B$4:$B$153,MATCH($B2080,Lists!$A$4:$A$153,0)),"Other / Unsorted"))</f>
        <v/>
      </c>
      <c r="D2080" s="51">
        <f>IF($B2080="","",IFERROR(INDEX(Lists!$C$4:$C$153,MATCH($B2080,Lists!$A$4:$A$153,0)),"Spending"))</f>
        <v/>
      </c>
      <c r="E2080" s="50" t="n"/>
      <c r="F2080" s="52" t="n"/>
      <c r="G2080" s="50" t="n"/>
      <c r="H2080" s="50" t="n"/>
      <c r="I2080" s="50" t="n"/>
    </row>
    <row r="2081" ht="15" customHeight="1" s="36">
      <c r="A2081" s="49" t="n"/>
      <c r="B2081" s="50" t="n"/>
      <c r="C2081" s="51">
        <f>IF($B2081="","",IFERROR(INDEX(Lists!$B$4:$B$153,MATCH($B2081,Lists!$A$4:$A$153,0)),"Other / Unsorted"))</f>
        <v/>
      </c>
      <c r="D2081" s="51">
        <f>IF($B2081="","",IFERROR(INDEX(Lists!$C$4:$C$153,MATCH($B2081,Lists!$A$4:$A$153,0)),"Spending"))</f>
        <v/>
      </c>
      <c r="E2081" s="50" t="n"/>
      <c r="F2081" s="52" t="n"/>
      <c r="G2081" s="50" t="n"/>
      <c r="H2081" s="50" t="n"/>
      <c r="I2081" s="50" t="n"/>
    </row>
    <row r="2082" ht="15" customHeight="1" s="36">
      <c r="A2082" s="49" t="n"/>
      <c r="B2082" s="50" t="n"/>
      <c r="C2082" s="51">
        <f>IF($B2082="","",IFERROR(INDEX(Lists!$B$4:$B$153,MATCH($B2082,Lists!$A$4:$A$153,0)),"Other / Unsorted"))</f>
        <v/>
      </c>
      <c r="D2082" s="51">
        <f>IF($B2082="","",IFERROR(INDEX(Lists!$C$4:$C$153,MATCH($B2082,Lists!$A$4:$A$153,0)),"Spending"))</f>
        <v/>
      </c>
      <c r="E2082" s="50" t="n"/>
      <c r="F2082" s="52" t="n"/>
      <c r="G2082" s="50" t="n"/>
      <c r="H2082" s="50" t="n"/>
      <c r="I2082" s="50" t="n"/>
    </row>
    <row r="2083" ht="15" customHeight="1" s="36">
      <c r="A2083" s="49" t="n"/>
      <c r="B2083" s="50" t="n"/>
      <c r="C2083" s="51">
        <f>IF($B2083="","",IFERROR(INDEX(Lists!$B$4:$B$153,MATCH($B2083,Lists!$A$4:$A$153,0)),"Other / Unsorted"))</f>
        <v/>
      </c>
      <c r="D2083" s="51">
        <f>IF($B2083="","",IFERROR(INDEX(Lists!$C$4:$C$153,MATCH($B2083,Lists!$A$4:$A$153,0)),"Spending"))</f>
        <v/>
      </c>
      <c r="E2083" s="50" t="n"/>
      <c r="F2083" s="52" t="n"/>
      <c r="G2083" s="50" t="n"/>
      <c r="H2083" s="50" t="n"/>
      <c r="I2083" s="50" t="n"/>
    </row>
    <row r="2084" ht="15" customHeight="1" s="36">
      <c r="A2084" s="49" t="n"/>
      <c r="B2084" s="50" t="n"/>
      <c r="C2084" s="51">
        <f>IF($B2084="","",IFERROR(INDEX(Lists!$B$4:$B$153,MATCH($B2084,Lists!$A$4:$A$153,0)),"Other / Unsorted"))</f>
        <v/>
      </c>
      <c r="D2084" s="51">
        <f>IF($B2084="","",IFERROR(INDEX(Lists!$C$4:$C$153,MATCH($B2084,Lists!$A$4:$A$153,0)),"Spending"))</f>
        <v/>
      </c>
      <c r="E2084" s="50" t="n"/>
      <c r="F2084" s="52" t="n"/>
      <c r="G2084" s="50" t="n"/>
      <c r="H2084" s="50" t="n"/>
      <c r="I2084" s="50" t="n"/>
    </row>
    <row r="2085" ht="15" customHeight="1" s="36">
      <c r="A2085" s="49" t="n"/>
      <c r="B2085" s="50" t="n"/>
      <c r="C2085" s="51">
        <f>IF($B2085="","",IFERROR(INDEX(Lists!$B$4:$B$153,MATCH($B2085,Lists!$A$4:$A$153,0)),"Other / Unsorted"))</f>
        <v/>
      </c>
      <c r="D2085" s="51">
        <f>IF($B2085="","",IFERROR(INDEX(Lists!$C$4:$C$153,MATCH($B2085,Lists!$A$4:$A$153,0)),"Spending"))</f>
        <v/>
      </c>
      <c r="E2085" s="50" t="n"/>
      <c r="F2085" s="52" t="n"/>
      <c r="G2085" s="50" t="n"/>
      <c r="H2085" s="50" t="n"/>
      <c r="I2085" s="50" t="n"/>
    </row>
    <row r="2086" ht="15" customHeight="1" s="36">
      <c r="A2086" s="49" t="n"/>
      <c r="B2086" s="50" t="n"/>
      <c r="C2086" s="51">
        <f>IF($B2086="","",IFERROR(INDEX(Lists!$B$4:$B$153,MATCH($B2086,Lists!$A$4:$A$153,0)),"Other / Unsorted"))</f>
        <v/>
      </c>
      <c r="D2086" s="51">
        <f>IF($B2086="","",IFERROR(INDEX(Lists!$C$4:$C$153,MATCH($B2086,Lists!$A$4:$A$153,0)),"Spending"))</f>
        <v/>
      </c>
      <c r="E2086" s="50" t="n"/>
      <c r="F2086" s="52" t="n"/>
      <c r="G2086" s="50" t="n"/>
      <c r="H2086" s="50" t="n"/>
      <c r="I2086" s="50" t="n"/>
    </row>
    <row r="2087" ht="15" customHeight="1" s="36">
      <c r="A2087" s="49" t="n"/>
      <c r="B2087" s="50" t="n"/>
      <c r="C2087" s="51">
        <f>IF($B2087="","",IFERROR(INDEX(Lists!$B$4:$B$153,MATCH($B2087,Lists!$A$4:$A$153,0)),"Other / Unsorted"))</f>
        <v/>
      </c>
      <c r="D2087" s="51">
        <f>IF($B2087="","",IFERROR(INDEX(Lists!$C$4:$C$153,MATCH($B2087,Lists!$A$4:$A$153,0)),"Spending"))</f>
        <v/>
      </c>
      <c r="E2087" s="50" t="n"/>
      <c r="F2087" s="52" t="n"/>
      <c r="G2087" s="50" t="n"/>
      <c r="H2087" s="50" t="n"/>
      <c r="I2087" s="50" t="n"/>
    </row>
    <row r="2088" ht="15" customHeight="1" s="36">
      <c r="A2088" s="49" t="n"/>
      <c r="B2088" s="50" t="n"/>
      <c r="C2088" s="51">
        <f>IF($B2088="","",IFERROR(INDEX(Lists!$B$4:$B$153,MATCH($B2088,Lists!$A$4:$A$153,0)),"Other / Unsorted"))</f>
        <v/>
      </c>
      <c r="D2088" s="51">
        <f>IF($B2088="","",IFERROR(INDEX(Lists!$C$4:$C$153,MATCH($B2088,Lists!$A$4:$A$153,0)),"Spending"))</f>
        <v/>
      </c>
      <c r="E2088" s="50" t="n"/>
      <c r="F2088" s="52" t="n"/>
      <c r="G2088" s="50" t="n"/>
      <c r="H2088" s="50" t="n"/>
      <c r="I2088" s="50" t="n"/>
    </row>
    <row r="2089" ht="15" customHeight="1" s="36">
      <c r="A2089" s="49" t="n"/>
      <c r="B2089" s="50" t="n"/>
      <c r="C2089" s="51">
        <f>IF($B2089="","",IFERROR(INDEX(Lists!$B$4:$B$153,MATCH($B2089,Lists!$A$4:$A$153,0)),"Other / Unsorted"))</f>
        <v/>
      </c>
      <c r="D2089" s="51">
        <f>IF($B2089="","",IFERROR(INDEX(Lists!$C$4:$C$153,MATCH($B2089,Lists!$A$4:$A$153,0)),"Spending"))</f>
        <v/>
      </c>
      <c r="E2089" s="50" t="n"/>
      <c r="F2089" s="52" t="n"/>
      <c r="G2089" s="50" t="n"/>
      <c r="H2089" s="50" t="n"/>
      <c r="I2089" s="50" t="n"/>
    </row>
    <row r="2090" ht="15" customHeight="1" s="36">
      <c r="A2090" s="49" t="n"/>
      <c r="B2090" s="50" t="n"/>
      <c r="C2090" s="51">
        <f>IF($B2090="","",IFERROR(INDEX(Lists!$B$4:$B$153,MATCH($B2090,Lists!$A$4:$A$153,0)),"Other / Unsorted"))</f>
        <v/>
      </c>
      <c r="D2090" s="51">
        <f>IF($B2090="","",IFERROR(INDEX(Lists!$C$4:$C$153,MATCH($B2090,Lists!$A$4:$A$153,0)),"Spending"))</f>
        <v/>
      </c>
      <c r="E2090" s="50" t="n"/>
      <c r="F2090" s="52" t="n"/>
      <c r="G2090" s="50" t="n"/>
      <c r="H2090" s="50" t="n"/>
      <c r="I2090" s="50" t="n"/>
    </row>
    <row r="2091" ht="15" customHeight="1" s="36">
      <c r="A2091" s="49" t="n"/>
      <c r="B2091" s="50" t="n"/>
      <c r="C2091" s="51">
        <f>IF($B2091="","",IFERROR(INDEX(Lists!$B$4:$B$153,MATCH($B2091,Lists!$A$4:$A$153,0)),"Other / Unsorted"))</f>
        <v/>
      </c>
      <c r="D2091" s="51">
        <f>IF($B2091="","",IFERROR(INDEX(Lists!$C$4:$C$153,MATCH($B2091,Lists!$A$4:$A$153,0)),"Spending"))</f>
        <v/>
      </c>
      <c r="E2091" s="50" t="n"/>
      <c r="F2091" s="52" t="n"/>
      <c r="G2091" s="50" t="n"/>
      <c r="H2091" s="50" t="n"/>
      <c r="I2091" s="50" t="n"/>
    </row>
    <row r="2092" ht="15" customHeight="1" s="36">
      <c r="A2092" s="49" t="n"/>
      <c r="B2092" s="50" t="n"/>
      <c r="C2092" s="51">
        <f>IF($B2092="","",IFERROR(INDEX(Lists!$B$4:$B$153,MATCH($B2092,Lists!$A$4:$A$153,0)),"Other / Unsorted"))</f>
        <v/>
      </c>
      <c r="D2092" s="51">
        <f>IF($B2092="","",IFERROR(INDEX(Lists!$C$4:$C$153,MATCH($B2092,Lists!$A$4:$A$153,0)),"Spending"))</f>
        <v/>
      </c>
      <c r="E2092" s="50" t="n"/>
      <c r="F2092" s="52" t="n"/>
      <c r="G2092" s="50" t="n"/>
      <c r="H2092" s="50" t="n"/>
      <c r="I2092" s="50" t="n"/>
    </row>
    <row r="2093" ht="15" customHeight="1" s="36">
      <c r="A2093" s="49" t="n"/>
      <c r="B2093" s="50" t="n"/>
      <c r="C2093" s="51">
        <f>IF($B2093="","",IFERROR(INDEX(Lists!$B$4:$B$153,MATCH($B2093,Lists!$A$4:$A$153,0)),"Other / Unsorted"))</f>
        <v/>
      </c>
      <c r="D2093" s="51">
        <f>IF($B2093="","",IFERROR(INDEX(Lists!$C$4:$C$153,MATCH($B2093,Lists!$A$4:$A$153,0)),"Spending"))</f>
        <v/>
      </c>
      <c r="E2093" s="50" t="n"/>
      <c r="F2093" s="52" t="n"/>
      <c r="G2093" s="50" t="n"/>
      <c r="H2093" s="50" t="n"/>
      <c r="I2093" s="50" t="n"/>
    </row>
    <row r="2094" ht="15" customHeight="1" s="36">
      <c r="A2094" s="49" t="n"/>
      <c r="B2094" s="50" t="n"/>
      <c r="C2094" s="51">
        <f>IF($B2094="","",IFERROR(INDEX(Lists!$B$4:$B$153,MATCH($B2094,Lists!$A$4:$A$153,0)),"Other / Unsorted"))</f>
        <v/>
      </c>
      <c r="D2094" s="51">
        <f>IF($B2094="","",IFERROR(INDEX(Lists!$C$4:$C$153,MATCH($B2094,Lists!$A$4:$A$153,0)),"Spending"))</f>
        <v/>
      </c>
      <c r="E2094" s="50" t="n"/>
      <c r="F2094" s="52" t="n"/>
      <c r="G2094" s="50" t="n"/>
      <c r="H2094" s="50" t="n"/>
      <c r="I2094" s="50" t="n"/>
    </row>
    <row r="2095" ht="15" customHeight="1" s="36">
      <c r="A2095" s="49" t="n"/>
      <c r="B2095" s="50" t="n"/>
      <c r="C2095" s="51">
        <f>IF($B2095="","",IFERROR(INDEX(Lists!$B$4:$B$153,MATCH($B2095,Lists!$A$4:$A$153,0)),"Other / Unsorted"))</f>
        <v/>
      </c>
      <c r="D2095" s="51">
        <f>IF($B2095="","",IFERROR(INDEX(Lists!$C$4:$C$153,MATCH($B2095,Lists!$A$4:$A$153,0)),"Spending"))</f>
        <v/>
      </c>
      <c r="E2095" s="50" t="n"/>
      <c r="F2095" s="52" t="n"/>
      <c r="G2095" s="50" t="n"/>
      <c r="H2095" s="50" t="n"/>
      <c r="I2095" s="50" t="n"/>
    </row>
    <row r="2096" ht="15" customHeight="1" s="36">
      <c r="A2096" s="49" t="n"/>
      <c r="B2096" s="50" t="n"/>
      <c r="C2096" s="51">
        <f>IF($B2096="","",IFERROR(INDEX(Lists!$B$4:$B$153,MATCH($B2096,Lists!$A$4:$A$153,0)),"Other / Unsorted"))</f>
        <v/>
      </c>
      <c r="D2096" s="51">
        <f>IF($B2096="","",IFERROR(INDEX(Lists!$C$4:$C$153,MATCH($B2096,Lists!$A$4:$A$153,0)),"Spending"))</f>
        <v/>
      </c>
      <c r="E2096" s="50" t="n"/>
      <c r="F2096" s="52" t="n"/>
      <c r="G2096" s="50" t="n"/>
      <c r="H2096" s="50" t="n"/>
      <c r="I2096" s="50" t="n"/>
    </row>
    <row r="2097" ht="15" customHeight="1" s="36">
      <c r="A2097" s="49" t="n"/>
      <c r="B2097" s="50" t="n"/>
      <c r="C2097" s="51">
        <f>IF($B2097="","",IFERROR(INDEX(Lists!$B$4:$B$153,MATCH($B2097,Lists!$A$4:$A$153,0)),"Other / Unsorted"))</f>
        <v/>
      </c>
      <c r="D2097" s="51">
        <f>IF($B2097="","",IFERROR(INDEX(Lists!$C$4:$C$153,MATCH($B2097,Lists!$A$4:$A$153,0)),"Spending"))</f>
        <v/>
      </c>
      <c r="E2097" s="50" t="n"/>
      <c r="F2097" s="52" t="n"/>
      <c r="G2097" s="50" t="n"/>
      <c r="H2097" s="50" t="n"/>
      <c r="I2097" s="50" t="n"/>
    </row>
    <row r="2098" ht="15" customHeight="1" s="36">
      <c r="A2098" s="49" t="n"/>
      <c r="B2098" s="50" t="n"/>
      <c r="C2098" s="51">
        <f>IF($B2098="","",IFERROR(INDEX(Lists!$B$4:$B$153,MATCH($B2098,Lists!$A$4:$A$153,0)),"Other / Unsorted"))</f>
        <v/>
      </c>
      <c r="D2098" s="51">
        <f>IF($B2098="","",IFERROR(INDEX(Lists!$C$4:$C$153,MATCH($B2098,Lists!$A$4:$A$153,0)),"Spending"))</f>
        <v/>
      </c>
      <c r="E2098" s="50" t="n"/>
      <c r="F2098" s="52" t="n"/>
      <c r="G2098" s="50" t="n"/>
      <c r="H2098" s="50" t="n"/>
      <c r="I2098" s="50" t="n"/>
    </row>
    <row r="2099" ht="15" customHeight="1" s="36">
      <c r="A2099" s="49" t="n"/>
      <c r="B2099" s="50" t="n"/>
      <c r="C2099" s="51">
        <f>IF($B2099="","",IFERROR(INDEX(Lists!$B$4:$B$153,MATCH($B2099,Lists!$A$4:$A$153,0)),"Other / Unsorted"))</f>
        <v/>
      </c>
      <c r="D2099" s="51">
        <f>IF($B2099="","",IFERROR(INDEX(Lists!$C$4:$C$153,MATCH($B2099,Lists!$A$4:$A$153,0)),"Spending"))</f>
        <v/>
      </c>
      <c r="E2099" s="50" t="n"/>
      <c r="F2099" s="52" t="n"/>
      <c r="G2099" s="50" t="n"/>
      <c r="H2099" s="50" t="n"/>
      <c r="I2099" s="50" t="n"/>
    </row>
    <row r="2100" ht="15" customHeight="1" s="36">
      <c r="A2100" s="49" t="n"/>
      <c r="B2100" s="50" t="n"/>
      <c r="C2100" s="51">
        <f>IF($B2100="","",IFERROR(INDEX(Lists!$B$4:$B$153,MATCH($B2100,Lists!$A$4:$A$153,0)),"Other / Unsorted"))</f>
        <v/>
      </c>
      <c r="D2100" s="51">
        <f>IF($B2100="","",IFERROR(INDEX(Lists!$C$4:$C$153,MATCH($B2100,Lists!$A$4:$A$153,0)),"Spending"))</f>
        <v/>
      </c>
      <c r="E2100" s="50" t="n"/>
      <c r="F2100" s="52" t="n"/>
      <c r="G2100" s="50" t="n"/>
      <c r="H2100" s="50" t="n"/>
      <c r="I2100" s="50" t="n"/>
    </row>
    <row r="2101" ht="15" customHeight="1" s="36">
      <c r="A2101" s="49" t="n"/>
      <c r="B2101" s="50" t="n"/>
      <c r="C2101" s="51">
        <f>IF($B2101="","",IFERROR(INDEX(Lists!$B$4:$B$153,MATCH($B2101,Lists!$A$4:$A$153,0)),"Other / Unsorted"))</f>
        <v/>
      </c>
      <c r="D2101" s="51">
        <f>IF($B2101="","",IFERROR(INDEX(Lists!$C$4:$C$153,MATCH($B2101,Lists!$A$4:$A$153,0)),"Spending"))</f>
        <v/>
      </c>
      <c r="E2101" s="50" t="n"/>
      <c r="F2101" s="52" t="n"/>
      <c r="G2101" s="50" t="n"/>
      <c r="H2101" s="50" t="n"/>
      <c r="I2101" s="50" t="n"/>
    </row>
    <row r="2102" ht="15" customHeight="1" s="36">
      <c r="A2102" s="49" t="n"/>
      <c r="B2102" s="50" t="n"/>
      <c r="C2102" s="51">
        <f>IF($B2102="","",IFERROR(INDEX(Lists!$B$4:$B$153,MATCH($B2102,Lists!$A$4:$A$153,0)),"Other / Unsorted"))</f>
        <v/>
      </c>
      <c r="D2102" s="51">
        <f>IF($B2102="","",IFERROR(INDEX(Lists!$C$4:$C$153,MATCH($B2102,Lists!$A$4:$A$153,0)),"Spending"))</f>
        <v/>
      </c>
      <c r="E2102" s="50" t="n"/>
      <c r="F2102" s="52" t="n"/>
      <c r="G2102" s="50" t="n"/>
      <c r="H2102" s="50" t="n"/>
      <c r="I2102" s="50" t="n"/>
    </row>
    <row r="2103" ht="15" customHeight="1" s="36">
      <c r="A2103" s="49" t="n"/>
      <c r="B2103" s="50" t="n"/>
      <c r="C2103" s="51">
        <f>IF($B2103="","",IFERROR(INDEX(Lists!$B$4:$B$153,MATCH($B2103,Lists!$A$4:$A$153,0)),"Other / Unsorted"))</f>
        <v/>
      </c>
      <c r="D2103" s="51">
        <f>IF($B2103="","",IFERROR(INDEX(Lists!$C$4:$C$153,MATCH($B2103,Lists!$A$4:$A$153,0)),"Spending"))</f>
        <v/>
      </c>
      <c r="E2103" s="50" t="n"/>
      <c r="F2103" s="52" t="n"/>
      <c r="G2103" s="50" t="n"/>
      <c r="H2103" s="50" t="n"/>
      <c r="I2103" s="50" t="n"/>
    </row>
    <row r="2104" ht="15" customHeight="1" s="36">
      <c r="A2104" s="49" t="n"/>
      <c r="B2104" s="50" t="n"/>
      <c r="C2104" s="51">
        <f>IF($B2104="","",IFERROR(INDEX(Lists!$B$4:$B$153,MATCH($B2104,Lists!$A$4:$A$153,0)),"Other / Unsorted"))</f>
        <v/>
      </c>
      <c r="D2104" s="51">
        <f>IF($B2104="","",IFERROR(INDEX(Lists!$C$4:$C$153,MATCH($B2104,Lists!$A$4:$A$153,0)),"Spending"))</f>
        <v/>
      </c>
      <c r="E2104" s="50" t="n"/>
      <c r="F2104" s="52" t="n"/>
      <c r="G2104" s="50" t="n"/>
      <c r="H2104" s="50" t="n"/>
      <c r="I2104" s="50" t="n"/>
    </row>
    <row r="2105" ht="15" customHeight="1" s="36">
      <c r="A2105" s="49" t="n"/>
      <c r="B2105" s="50" t="n"/>
      <c r="C2105" s="51">
        <f>IF($B2105="","",IFERROR(INDEX(Lists!$B$4:$B$153,MATCH($B2105,Lists!$A$4:$A$153,0)),"Other / Unsorted"))</f>
        <v/>
      </c>
      <c r="D2105" s="51">
        <f>IF($B2105="","",IFERROR(INDEX(Lists!$C$4:$C$153,MATCH($B2105,Lists!$A$4:$A$153,0)),"Spending"))</f>
        <v/>
      </c>
      <c r="E2105" s="50" t="n"/>
      <c r="F2105" s="52" t="n"/>
      <c r="G2105" s="50" t="n"/>
      <c r="H2105" s="50" t="n"/>
      <c r="I2105" s="50" t="n"/>
    </row>
    <row r="2106" ht="15" customHeight="1" s="36">
      <c r="A2106" s="49" t="n"/>
      <c r="B2106" s="50" t="n"/>
      <c r="C2106" s="51">
        <f>IF($B2106="","",IFERROR(INDEX(Lists!$B$4:$B$153,MATCH($B2106,Lists!$A$4:$A$153,0)),"Other / Unsorted"))</f>
        <v/>
      </c>
      <c r="D2106" s="51">
        <f>IF($B2106="","",IFERROR(INDEX(Lists!$C$4:$C$153,MATCH($B2106,Lists!$A$4:$A$153,0)),"Spending"))</f>
        <v/>
      </c>
      <c r="E2106" s="50" t="n"/>
      <c r="F2106" s="52" t="n"/>
      <c r="G2106" s="50" t="n"/>
      <c r="H2106" s="50" t="n"/>
      <c r="I2106" s="50" t="n"/>
    </row>
    <row r="2107" ht="15" customHeight="1" s="36">
      <c r="A2107" s="49" t="n"/>
      <c r="B2107" s="50" t="n"/>
      <c r="C2107" s="51">
        <f>IF($B2107="","",IFERROR(INDEX(Lists!$B$4:$B$153,MATCH($B2107,Lists!$A$4:$A$153,0)),"Other / Unsorted"))</f>
        <v/>
      </c>
      <c r="D2107" s="51">
        <f>IF($B2107="","",IFERROR(INDEX(Lists!$C$4:$C$153,MATCH($B2107,Lists!$A$4:$A$153,0)),"Spending"))</f>
        <v/>
      </c>
      <c r="E2107" s="50" t="n"/>
      <c r="F2107" s="52" t="n"/>
      <c r="G2107" s="50" t="n"/>
      <c r="H2107" s="50" t="n"/>
      <c r="I2107" s="50" t="n"/>
    </row>
    <row r="2108" ht="15" customHeight="1" s="36">
      <c r="A2108" s="49" t="n"/>
      <c r="B2108" s="50" t="n"/>
      <c r="C2108" s="51">
        <f>IF($B2108="","",IFERROR(INDEX(Lists!$B$4:$B$153,MATCH($B2108,Lists!$A$4:$A$153,0)),"Other / Unsorted"))</f>
        <v/>
      </c>
      <c r="D2108" s="51">
        <f>IF($B2108="","",IFERROR(INDEX(Lists!$C$4:$C$153,MATCH($B2108,Lists!$A$4:$A$153,0)),"Spending"))</f>
        <v/>
      </c>
      <c r="E2108" s="50" t="n"/>
      <c r="F2108" s="52" t="n"/>
      <c r="G2108" s="50" t="n"/>
      <c r="H2108" s="50" t="n"/>
      <c r="I2108" s="50" t="n"/>
    </row>
    <row r="2109" ht="15" customHeight="1" s="36">
      <c r="A2109" s="49" t="n"/>
      <c r="B2109" s="50" t="n"/>
      <c r="C2109" s="51">
        <f>IF($B2109="","",IFERROR(INDEX(Lists!$B$4:$B$153,MATCH($B2109,Lists!$A$4:$A$153,0)),"Other / Unsorted"))</f>
        <v/>
      </c>
      <c r="D2109" s="51">
        <f>IF($B2109="","",IFERROR(INDEX(Lists!$C$4:$C$153,MATCH($B2109,Lists!$A$4:$A$153,0)),"Spending"))</f>
        <v/>
      </c>
      <c r="E2109" s="50" t="n"/>
      <c r="F2109" s="52" t="n"/>
      <c r="G2109" s="50" t="n"/>
      <c r="H2109" s="50" t="n"/>
      <c r="I2109" s="50" t="n"/>
    </row>
    <row r="2110" ht="15" customHeight="1" s="36">
      <c r="A2110" s="49" t="n"/>
      <c r="B2110" s="50" t="n"/>
      <c r="C2110" s="51">
        <f>IF($B2110="","",IFERROR(INDEX(Lists!$B$4:$B$153,MATCH($B2110,Lists!$A$4:$A$153,0)),"Other / Unsorted"))</f>
        <v/>
      </c>
      <c r="D2110" s="51">
        <f>IF($B2110="","",IFERROR(INDEX(Lists!$C$4:$C$153,MATCH($B2110,Lists!$A$4:$A$153,0)),"Spending"))</f>
        <v/>
      </c>
      <c r="E2110" s="50" t="n"/>
      <c r="F2110" s="52" t="n"/>
      <c r="G2110" s="50" t="n"/>
      <c r="H2110" s="50" t="n"/>
      <c r="I2110" s="50" t="n"/>
    </row>
    <row r="2111" ht="15" customHeight="1" s="36">
      <c r="A2111" s="49" t="n"/>
      <c r="B2111" s="50" t="n"/>
      <c r="C2111" s="51">
        <f>IF($B2111="","",IFERROR(INDEX(Lists!$B$4:$B$153,MATCH($B2111,Lists!$A$4:$A$153,0)),"Other / Unsorted"))</f>
        <v/>
      </c>
      <c r="D2111" s="51">
        <f>IF($B2111="","",IFERROR(INDEX(Lists!$C$4:$C$153,MATCH($B2111,Lists!$A$4:$A$153,0)),"Spending"))</f>
        <v/>
      </c>
      <c r="E2111" s="50" t="n"/>
      <c r="F2111" s="52" t="n"/>
      <c r="G2111" s="50" t="n"/>
      <c r="H2111" s="50" t="n"/>
      <c r="I2111" s="50" t="n"/>
    </row>
    <row r="2112" ht="15" customHeight="1" s="36">
      <c r="A2112" s="49" t="n"/>
      <c r="B2112" s="50" t="n"/>
      <c r="C2112" s="51">
        <f>IF($B2112="","",IFERROR(INDEX(Lists!$B$4:$B$153,MATCH($B2112,Lists!$A$4:$A$153,0)),"Other / Unsorted"))</f>
        <v/>
      </c>
      <c r="D2112" s="51">
        <f>IF($B2112="","",IFERROR(INDEX(Lists!$C$4:$C$153,MATCH($B2112,Lists!$A$4:$A$153,0)),"Spending"))</f>
        <v/>
      </c>
      <c r="E2112" s="50" t="n"/>
      <c r="F2112" s="52" t="n"/>
      <c r="G2112" s="50" t="n"/>
      <c r="H2112" s="50" t="n"/>
      <c r="I2112" s="50" t="n"/>
    </row>
    <row r="2113" ht="15" customHeight="1" s="36">
      <c r="A2113" s="49" t="n"/>
      <c r="B2113" s="50" t="n"/>
      <c r="C2113" s="51">
        <f>IF($B2113="","",IFERROR(INDEX(Lists!$B$4:$B$153,MATCH($B2113,Lists!$A$4:$A$153,0)),"Other / Unsorted"))</f>
        <v/>
      </c>
      <c r="D2113" s="51">
        <f>IF($B2113="","",IFERROR(INDEX(Lists!$C$4:$C$153,MATCH($B2113,Lists!$A$4:$A$153,0)),"Spending"))</f>
        <v/>
      </c>
      <c r="E2113" s="50" t="n"/>
      <c r="F2113" s="52" t="n"/>
      <c r="G2113" s="50" t="n"/>
      <c r="H2113" s="50" t="n"/>
      <c r="I2113" s="50" t="n"/>
    </row>
    <row r="2114" ht="15" customHeight="1" s="36">
      <c r="A2114" s="49" t="n"/>
      <c r="B2114" s="50" t="n"/>
      <c r="C2114" s="51">
        <f>IF($B2114="","",IFERROR(INDEX(Lists!$B$4:$B$153,MATCH($B2114,Lists!$A$4:$A$153,0)),"Other / Unsorted"))</f>
        <v/>
      </c>
      <c r="D2114" s="51">
        <f>IF($B2114="","",IFERROR(INDEX(Lists!$C$4:$C$153,MATCH($B2114,Lists!$A$4:$A$153,0)),"Spending"))</f>
        <v/>
      </c>
      <c r="E2114" s="50" t="n"/>
      <c r="F2114" s="52" t="n"/>
      <c r="G2114" s="50" t="n"/>
      <c r="H2114" s="50" t="n"/>
      <c r="I2114" s="50" t="n"/>
    </row>
    <row r="2115" ht="15" customHeight="1" s="36">
      <c r="A2115" s="49" t="n"/>
      <c r="B2115" s="50" t="n"/>
      <c r="C2115" s="51">
        <f>IF($B2115="","",IFERROR(INDEX(Lists!$B$4:$B$153,MATCH($B2115,Lists!$A$4:$A$153,0)),"Other / Unsorted"))</f>
        <v/>
      </c>
      <c r="D2115" s="51">
        <f>IF($B2115="","",IFERROR(INDEX(Lists!$C$4:$C$153,MATCH($B2115,Lists!$A$4:$A$153,0)),"Spending"))</f>
        <v/>
      </c>
      <c r="E2115" s="50" t="n"/>
      <c r="F2115" s="52" t="n"/>
      <c r="G2115" s="50" t="n"/>
      <c r="H2115" s="50" t="n"/>
      <c r="I2115" s="50" t="n"/>
    </row>
    <row r="2116" ht="15" customHeight="1" s="36">
      <c r="A2116" s="49" t="n"/>
      <c r="B2116" s="50" t="n"/>
      <c r="C2116" s="51">
        <f>IF($B2116="","",IFERROR(INDEX(Lists!$B$4:$B$153,MATCH($B2116,Lists!$A$4:$A$153,0)),"Other / Unsorted"))</f>
        <v/>
      </c>
      <c r="D2116" s="51">
        <f>IF($B2116="","",IFERROR(INDEX(Lists!$C$4:$C$153,MATCH($B2116,Lists!$A$4:$A$153,0)),"Spending"))</f>
        <v/>
      </c>
      <c r="E2116" s="50" t="n"/>
      <c r="F2116" s="52" t="n"/>
      <c r="G2116" s="50" t="n"/>
      <c r="H2116" s="50" t="n"/>
      <c r="I2116" s="50" t="n"/>
    </row>
    <row r="2117" ht="15" customHeight="1" s="36">
      <c r="A2117" s="49" t="n"/>
      <c r="B2117" s="50" t="n"/>
      <c r="C2117" s="51">
        <f>IF($B2117="","",IFERROR(INDEX(Lists!$B$4:$B$153,MATCH($B2117,Lists!$A$4:$A$153,0)),"Other / Unsorted"))</f>
        <v/>
      </c>
      <c r="D2117" s="51">
        <f>IF($B2117="","",IFERROR(INDEX(Lists!$C$4:$C$153,MATCH($B2117,Lists!$A$4:$A$153,0)),"Spending"))</f>
        <v/>
      </c>
      <c r="E2117" s="50" t="n"/>
      <c r="F2117" s="52" t="n"/>
      <c r="G2117" s="50" t="n"/>
      <c r="H2117" s="50" t="n"/>
      <c r="I2117" s="50" t="n"/>
    </row>
    <row r="2118" ht="15" customHeight="1" s="36">
      <c r="A2118" s="49" t="n"/>
      <c r="B2118" s="50" t="n"/>
      <c r="C2118" s="51">
        <f>IF($B2118="","",IFERROR(INDEX(Lists!$B$4:$B$153,MATCH($B2118,Lists!$A$4:$A$153,0)),"Other / Unsorted"))</f>
        <v/>
      </c>
      <c r="D2118" s="51">
        <f>IF($B2118="","",IFERROR(INDEX(Lists!$C$4:$C$153,MATCH($B2118,Lists!$A$4:$A$153,0)),"Spending"))</f>
        <v/>
      </c>
      <c r="E2118" s="50" t="n"/>
      <c r="F2118" s="52" t="n"/>
      <c r="G2118" s="50" t="n"/>
      <c r="H2118" s="50" t="n"/>
      <c r="I2118" s="50" t="n"/>
    </row>
    <row r="2119" ht="15" customHeight="1" s="36">
      <c r="A2119" s="49" t="n"/>
      <c r="B2119" s="50" t="n"/>
      <c r="C2119" s="51">
        <f>IF($B2119="","",IFERROR(INDEX(Lists!$B$4:$B$153,MATCH($B2119,Lists!$A$4:$A$153,0)),"Other / Unsorted"))</f>
        <v/>
      </c>
      <c r="D2119" s="51">
        <f>IF($B2119="","",IFERROR(INDEX(Lists!$C$4:$C$153,MATCH($B2119,Lists!$A$4:$A$153,0)),"Spending"))</f>
        <v/>
      </c>
      <c r="E2119" s="50" t="n"/>
      <c r="F2119" s="52" t="n"/>
      <c r="G2119" s="50" t="n"/>
      <c r="H2119" s="50" t="n"/>
      <c r="I2119" s="50" t="n"/>
    </row>
    <row r="2120" ht="15" customHeight="1" s="36">
      <c r="A2120" s="49" t="n"/>
      <c r="B2120" s="50" t="n"/>
      <c r="C2120" s="51">
        <f>IF($B2120="","",IFERROR(INDEX(Lists!$B$4:$B$153,MATCH($B2120,Lists!$A$4:$A$153,0)),"Other / Unsorted"))</f>
        <v/>
      </c>
      <c r="D2120" s="51">
        <f>IF($B2120="","",IFERROR(INDEX(Lists!$C$4:$C$153,MATCH($B2120,Lists!$A$4:$A$153,0)),"Spending"))</f>
        <v/>
      </c>
      <c r="E2120" s="50" t="n"/>
      <c r="F2120" s="52" t="n"/>
      <c r="G2120" s="50" t="n"/>
      <c r="H2120" s="50" t="n"/>
      <c r="I2120" s="50" t="n"/>
    </row>
    <row r="2121" ht="15" customHeight="1" s="36">
      <c r="A2121" s="49" t="n"/>
      <c r="B2121" s="50" t="n"/>
      <c r="C2121" s="51">
        <f>IF($B2121="","",IFERROR(INDEX(Lists!$B$4:$B$153,MATCH($B2121,Lists!$A$4:$A$153,0)),"Other / Unsorted"))</f>
        <v/>
      </c>
      <c r="D2121" s="51">
        <f>IF($B2121="","",IFERROR(INDEX(Lists!$C$4:$C$153,MATCH($B2121,Lists!$A$4:$A$153,0)),"Spending"))</f>
        <v/>
      </c>
      <c r="E2121" s="50" t="n"/>
      <c r="F2121" s="52" t="n"/>
      <c r="G2121" s="50" t="n"/>
      <c r="H2121" s="50" t="n"/>
      <c r="I2121" s="50" t="n"/>
    </row>
    <row r="2122" ht="15" customHeight="1" s="36">
      <c r="A2122" s="49" t="n"/>
      <c r="B2122" s="50" t="n"/>
      <c r="C2122" s="51">
        <f>IF($B2122="","",IFERROR(INDEX(Lists!$B$4:$B$153,MATCH($B2122,Lists!$A$4:$A$153,0)),"Other / Unsorted"))</f>
        <v/>
      </c>
      <c r="D2122" s="51">
        <f>IF($B2122="","",IFERROR(INDEX(Lists!$C$4:$C$153,MATCH($B2122,Lists!$A$4:$A$153,0)),"Spending"))</f>
        <v/>
      </c>
      <c r="E2122" s="50" t="n"/>
      <c r="F2122" s="52" t="n"/>
      <c r="G2122" s="50" t="n"/>
      <c r="H2122" s="50" t="n"/>
      <c r="I2122" s="50" t="n"/>
    </row>
    <row r="2123" ht="15" customHeight="1" s="36">
      <c r="A2123" s="49" t="n"/>
      <c r="B2123" s="50" t="n"/>
      <c r="C2123" s="51">
        <f>IF($B2123="","",IFERROR(INDEX(Lists!$B$4:$B$153,MATCH($B2123,Lists!$A$4:$A$153,0)),"Other / Unsorted"))</f>
        <v/>
      </c>
      <c r="D2123" s="51">
        <f>IF($B2123="","",IFERROR(INDEX(Lists!$C$4:$C$153,MATCH($B2123,Lists!$A$4:$A$153,0)),"Spending"))</f>
        <v/>
      </c>
      <c r="E2123" s="50" t="n"/>
      <c r="F2123" s="52" t="n"/>
      <c r="G2123" s="50" t="n"/>
      <c r="H2123" s="50" t="n"/>
      <c r="I2123" s="50" t="n"/>
    </row>
    <row r="2124" ht="15" customHeight="1" s="36">
      <c r="A2124" s="49" t="n"/>
      <c r="B2124" s="50" t="n"/>
      <c r="C2124" s="51">
        <f>IF($B2124="","",IFERROR(INDEX(Lists!$B$4:$B$153,MATCH($B2124,Lists!$A$4:$A$153,0)),"Other / Unsorted"))</f>
        <v/>
      </c>
      <c r="D2124" s="51">
        <f>IF($B2124="","",IFERROR(INDEX(Lists!$C$4:$C$153,MATCH($B2124,Lists!$A$4:$A$153,0)),"Spending"))</f>
        <v/>
      </c>
      <c r="E2124" s="50" t="n"/>
      <c r="F2124" s="52" t="n"/>
      <c r="G2124" s="50" t="n"/>
      <c r="H2124" s="50" t="n"/>
      <c r="I2124" s="50" t="n"/>
    </row>
    <row r="2125" ht="15" customHeight="1" s="36">
      <c r="A2125" s="49" t="n"/>
      <c r="B2125" s="50" t="n"/>
      <c r="C2125" s="51">
        <f>IF($B2125="","",IFERROR(INDEX(Lists!$B$4:$B$153,MATCH($B2125,Lists!$A$4:$A$153,0)),"Other / Unsorted"))</f>
        <v/>
      </c>
      <c r="D2125" s="51">
        <f>IF($B2125="","",IFERROR(INDEX(Lists!$C$4:$C$153,MATCH($B2125,Lists!$A$4:$A$153,0)),"Spending"))</f>
        <v/>
      </c>
      <c r="E2125" s="50" t="n"/>
      <c r="F2125" s="52" t="n"/>
      <c r="G2125" s="50" t="n"/>
      <c r="H2125" s="50" t="n"/>
      <c r="I2125" s="50" t="n"/>
    </row>
    <row r="2126" ht="15" customHeight="1" s="36">
      <c r="A2126" s="49" t="n"/>
      <c r="B2126" s="50" t="n"/>
      <c r="C2126" s="51">
        <f>IF($B2126="","",IFERROR(INDEX(Lists!$B$4:$B$153,MATCH($B2126,Lists!$A$4:$A$153,0)),"Other / Unsorted"))</f>
        <v/>
      </c>
      <c r="D2126" s="51">
        <f>IF($B2126="","",IFERROR(INDEX(Lists!$C$4:$C$153,MATCH($B2126,Lists!$A$4:$A$153,0)),"Spending"))</f>
        <v/>
      </c>
      <c r="E2126" s="50" t="n"/>
      <c r="F2126" s="52" t="n"/>
      <c r="G2126" s="50" t="n"/>
      <c r="H2126" s="50" t="n"/>
      <c r="I2126" s="50" t="n"/>
    </row>
    <row r="2127" ht="15" customHeight="1" s="36">
      <c r="A2127" s="49" t="n"/>
      <c r="B2127" s="50" t="n"/>
      <c r="C2127" s="51">
        <f>IF($B2127="","",IFERROR(INDEX(Lists!$B$4:$B$153,MATCH($B2127,Lists!$A$4:$A$153,0)),"Other / Unsorted"))</f>
        <v/>
      </c>
      <c r="D2127" s="51">
        <f>IF($B2127="","",IFERROR(INDEX(Lists!$C$4:$C$153,MATCH($B2127,Lists!$A$4:$A$153,0)),"Spending"))</f>
        <v/>
      </c>
      <c r="E2127" s="50" t="n"/>
      <c r="F2127" s="52" t="n"/>
      <c r="G2127" s="50" t="n"/>
      <c r="H2127" s="50" t="n"/>
      <c r="I2127" s="50" t="n"/>
    </row>
    <row r="2128" ht="15" customHeight="1" s="36">
      <c r="A2128" s="49" t="n"/>
      <c r="B2128" s="50" t="n"/>
      <c r="C2128" s="51">
        <f>IF($B2128="","",IFERROR(INDEX(Lists!$B$4:$B$153,MATCH($B2128,Lists!$A$4:$A$153,0)),"Other / Unsorted"))</f>
        <v/>
      </c>
      <c r="D2128" s="51">
        <f>IF($B2128="","",IFERROR(INDEX(Lists!$C$4:$C$153,MATCH($B2128,Lists!$A$4:$A$153,0)),"Spending"))</f>
        <v/>
      </c>
      <c r="E2128" s="50" t="n"/>
      <c r="F2128" s="52" t="n"/>
      <c r="G2128" s="50" t="n"/>
      <c r="H2128" s="50" t="n"/>
      <c r="I2128" s="50" t="n"/>
    </row>
    <row r="2129" ht="15" customHeight="1" s="36">
      <c r="A2129" s="49" t="n"/>
      <c r="B2129" s="50" t="n"/>
      <c r="C2129" s="51">
        <f>IF($B2129="","",IFERROR(INDEX(Lists!$B$4:$B$153,MATCH($B2129,Lists!$A$4:$A$153,0)),"Other / Unsorted"))</f>
        <v/>
      </c>
      <c r="D2129" s="51">
        <f>IF($B2129="","",IFERROR(INDEX(Lists!$C$4:$C$153,MATCH($B2129,Lists!$A$4:$A$153,0)),"Spending"))</f>
        <v/>
      </c>
      <c r="E2129" s="50" t="n"/>
      <c r="F2129" s="52" t="n"/>
      <c r="G2129" s="50" t="n"/>
      <c r="H2129" s="50" t="n"/>
      <c r="I2129" s="50" t="n"/>
    </row>
    <row r="2130" ht="15" customHeight="1" s="36">
      <c r="A2130" s="49" t="n"/>
      <c r="B2130" s="50" t="n"/>
      <c r="C2130" s="51">
        <f>IF($B2130="","",IFERROR(INDEX(Lists!$B$4:$B$153,MATCH($B2130,Lists!$A$4:$A$153,0)),"Other / Unsorted"))</f>
        <v/>
      </c>
      <c r="D2130" s="51">
        <f>IF($B2130="","",IFERROR(INDEX(Lists!$C$4:$C$153,MATCH($B2130,Lists!$A$4:$A$153,0)),"Spending"))</f>
        <v/>
      </c>
      <c r="E2130" s="50" t="n"/>
      <c r="F2130" s="52" t="n"/>
      <c r="G2130" s="50" t="n"/>
      <c r="H2130" s="50" t="n"/>
      <c r="I2130" s="50" t="n"/>
    </row>
    <row r="2131" ht="15" customHeight="1" s="36">
      <c r="A2131" s="49" t="n"/>
      <c r="B2131" s="50" t="n"/>
      <c r="C2131" s="51">
        <f>IF($B2131="","",IFERROR(INDEX(Lists!$B$4:$B$153,MATCH($B2131,Lists!$A$4:$A$153,0)),"Other / Unsorted"))</f>
        <v/>
      </c>
      <c r="D2131" s="51">
        <f>IF($B2131="","",IFERROR(INDEX(Lists!$C$4:$C$153,MATCH($B2131,Lists!$A$4:$A$153,0)),"Spending"))</f>
        <v/>
      </c>
      <c r="E2131" s="50" t="n"/>
      <c r="F2131" s="52" t="n"/>
      <c r="G2131" s="50" t="n"/>
      <c r="H2131" s="50" t="n"/>
      <c r="I2131" s="50" t="n"/>
    </row>
    <row r="2132" ht="15" customHeight="1" s="36">
      <c r="A2132" s="49" t="n"/>
      <c r="B2132" s="50" t="n"/>
      <c r="C2132" s="51">
        <f>IF($B2132="","",IFERROR(INDEX(Lists!$B$4:$B$153,MATCH($B2132,Lists!$A$4:$A$153,0)),"Other / Unsorted"))</f>
        <v/>
      </c>
      <c r="D2132" s="51">
        <f>IF($B2132="","",IFERROR(INDEX(Lists!$C$4:$C$153,MATCH($B2132,Lists!$A$4:$A$153,0)),"Spending"))</f>
        <v/>
      </c>
      <c r="E2132" s="50" t="n"/>
      <c r="F2132" s="52" t="n"/>
      <c r="G2132" s="50" t="n"/>
      <c r="H2132" s="50" t="n"/>
      <c r="I2132" s="50" t="n"/>
    </row>
    <row r="2133" ht="15" customHeight="1" s="36">
      <c r="A2133" s="49" t="n"/>
      <c r="B2133" s="50" t="n"/>
      <c r="C2133" s="51">
        <f>IF($B2133="","",IFERROR(INDEX(Lists!$B$4:$B$153,MATCH($B2133,Lists!$A$4:$A$153,0)),"Other / Unsorted"))</f>
        <v/>
      </c>
      <c r="D2133" s="51">
        <f>IF($B2133="","",IFERROR(INDEX(Lists!$C$4:$C$153,MATCH($B2133,Lists!$A$4:$A$153,0)),"Spending"))</f>
        <v/>
      </c>
      <c r="E2133" s="50" t="n"/>
      <c r="F2133" s="52" t="n"/>
      <c r="G2133" s="50" t="n"/>
      <c r="H2133" s="50" t="n"/>
      <c r="I2133" s="50" t="n"/>
    </row>
    <row r="2134" ht="15" customHeight="1" s="36">
      <c r="A2134" s="49" t="n"/>
      <c r="B2134" s="50" t="n"/>
      <c r="C2134" s="51">
        <f>IF($B2134="","",IFERROR(INDEX(Lists!$B$4:$B$153,MATCH($B2134,Lists!$A$4:$A$153,0)),"Other / Unsorted"))</f>
        <v/>
      </c>
      <c r="D2134" s="51">
        <f>IF($B2134="","",IFERROR(INDEX(Lists!$C$4:$C$153,MATCH($B2134,Lists!$A$4:$A$153,0)),"Spending"))</f>
        <v/>
      </c>
      <c r="E2134" s="50" t="n"/>
      <c r="F2134" s="52" t="n"/>
      <c r="G2134" s="50" t="n"/>
      <c r="H2134" s="50" t="n"/>
      <c r="I2134" s="50" t="n"/>
    </row>
    <row r="2135" ht="15" customHeight="1" s="36">
      <c r="A2135" s="49" t="n"/>
      <c r="B2135" s="50" t="n"/>
      <c r="C2135" s="51">
        <f>IF($B2135="","",IFERROR(INDEX(Lists!$B$4:$B$153,MATCH($B2135,Lists!$A$4:$A$153,0)),"Other / Unsorted"))</f>
        <v/>
      </c>
      <c r="D2135" s="51">
        <f>IF($B2135="","",IFERROR(INDEX(Lists!$C$4:$C$153,MATCH($B2135,Lists!$A$4:$A$153,0)),"Spending"))</f>
        <v/>
      </c>
      <c r="E2135" s="50" t="n"/>
      <c r="F2135" s="52" t="n"/>
      <c r="G2135" s="50" t="n"/>
      <c r="H2135" s="50" t="n"/>
      <c r="I2135" s="50" t="n"/>
    </row>
    <row r="2136" ht="15" customHeight="1" s="36">
      <c r="A2136" s="49" t="n"/>
      <c r="B2136" s="50" t="n"/>
      <c r="C2136" s="51">
        <f>IF($B2136="","",IFERROR(INDEX(Lists!$B$4:$B$153,MATCH($B2136,Lists!$A$4:$A$153,0)),"Other / Unsorted"))</f>
        <v/>
      </c>
      <c r="D2136" s="51">
        <f>IF($B2136="","",IFERROR(INDEX(Lists!$C$4:$C$153,MATCH($B2136,Lists!$A$4:$A$153,0)),"Spending"))</f>
        <v/>
      </c>
      <c r="E2136" s="50" t="n"/>
      <c r="F2136" s="52" t="n"/>
      <c r="G2136" s="50" t="n"/>
      <c r="H2136" s="50" t="n"/>
      <c r="I2136" s="50" t="n"/>
    </row>
    <row r="2137" ht="15" customHeight="1" s="36">
      <c r="A2137" s="49" t="n"/>
      <c r="B2137" s="50" t="n"/>
      <c r="C2137" s="51">
        <f>IF($B2137="","",IFERROR(INDEX(Lists!$B$4:$B$153,MATCH($B2137,Lists!$A$4:$A$153,0)),"Other / Unsorted"))</f>
        <v/>
      </c>
      <c r="D2137" s="51">
        <f>IF($B2137="","",IFERROR(INDEX(Lists!$C$4:$C$153,MATCH($B2137,Lists!$A$4:$A$153,0)),"Spending"))</f>
        <v/>
      </c>
      <c r="E2137" s="50" t="n"/>
      <c r="F2137" s="52" t="n"/>
      <c r="G2137" s="50" t="n"/>
      <c r="H2137" s="50" t="n"/>
      <c r="I2137" s="50" t="n"/>
    </row>
    <row r="2138" ht="15" customHeight="1" s="36">
      <c r="A2138" s="49" t="n"/>
      <c r="B2138" s="50" t="n"/>
      <c r="C2138" s="51">
        <f>IF($B2138="","",IFERROR(INDEX(Lists!$B$4:$B$153,MATCH($B2138,Lists!$A$4:$A$153,0)),"Other / Unsorted"))</f>
        <v/>
      </c>
      <c r="D2138" s="51">
        <f>IF($B2138="","",IFERROR(INDEX(Lists!$C$4:$C$153,MATCH($B2138,Lists!$A$4:$A$153,0)),"Spending"))</f>
        <v/>
      </c>
      <c r="E2138" s="50" t="n"/>
      <c r="F2138" s="52" t="n"/>
      <c r="G2138" s="50" t="n"/>
      <c r="H2138" s="50" t="n"/>
      <c r="I2138" s="50" t="n"/>
    </row>
    <row r="2139" ht="15" customHeight="1" s="36">
      <c r="A2139" s="49" t="n"/>
      <c r="B2139" s="50" t="n"/>
      <c r="C2139" s="51">
        <f>IF($B2139="","",IFERROR(INDEX(Lists!$B$4:$B$153,MATCH($B2139,Lists!$A$4:$A$153,0)),"Other / Unsorted"))</f>
        <v/>
      </c>
      <c r="D2139" s="51">
        <f>IF($B2139="","",IFERROR(INDEX(Lists!$C$4:$C$153,MATCH($B2139,Lists!$A$4:$A$153,0)),"Spending"))</f>
        <v/>
      </c>
      <c r="E2139" s="50" t="n"/>
      <c r="F2139" s="52" t="n"/>
      <c r="G2139" s="50" t="n"/>
      <c r="H2139" s="50" t="n"/>
      <c r="I2139" s="50" t="n"/>
    </row>
    <row r="2140" ht="15" customHeight="1" s="36">
      <c r="A2140" s="49" t="n"/>
      <c r="B2140" s="50" t="n"/>
      <c r="C2140" s="51">
        <f>IF($B2140="","",IFERROR(INDEX(Lists!$B$4:$B$153,MATCH($B2140,Lists!$A$4:$A$153,0)),"Other / Unsorted"))</f>
        <v/>
      </c>
      <c r="D2140" s="51">
        <f>IF($B2140="","",IFERROR(INDEX(Lists!$C$4:$C$153,MATCH($B2140,Lists!$A$4:$A$153,0)),"Spending"))</f>
        <v/>
      </c>
      <c r="E2140" s="50" t="n"/>
      <c r="F2140" s="52" t="n"/>
      <c r="G2140" s="50" t="n"/>
      <c r="H2140" s="50" t="n"/>
      <c r="I2140" s="50" t="n"/>
    </row>
    <row r="2141" ht="15" customHeight="1" s="36">
      <c r="A2141" s="49" t="n"/>
      <c r="B2141" s="50" t="n"/>
      <c r="C2141" s="51">
        <f>IF($B2141="","",IFERROR(INDEX(Lists!$B$4:$B$153,MATCH($B2141,Lists!$A$4:$A$153,0)),"Other / Unsorted"))</f>
        <v/>
      </c>
      <c r="D2141" s="51">
        <f>IF($B2141="","",IFERROR(INDEX(Lists!$C$4:$C$153,MATCH($B2141,Lists!$A$4:$A$153,0)),"Spending"))</f>
        <v/>
      </c>
      <c r="E2141" s="50" t="n"/>
      <c r="F2141" s="52" t="n"/>
      <c r="G2141" s="50" t="n"/>
      <c r="H2141" s="50" t="n"/>
      <c r="I2141" s="50" t="n"/>
    </row>
    <row r="2142" ht="15" customHeight="1" s="36">
      <c r="A2142" s="49" t="n"/>
      <c r="B2142" s="50" t="n"/>
      <c r="C2142" s="51">
        <f>IF($B2142="","",IFERROR(INDEX(Lists!$B$4:$B$153,MATCH($B2142,Lists!$A$4:$A$153,0)),"Other / Unsorted"))</f>
        <v/>
      </c>
      <c r="D2142" s="51">
        <f>IF($B2142="","",IFERROR(INDEX(Lists!$C$4:$C$153,MATCH($B2142,Lists!$A$4:$A$153,0)),"Spending"))</f>
        <v/>
      </c>
      <c r="E2142" s="50" t="n"/>
      <c r="F2142" s="52" t="n"/>
      <c r="G2142" s="50" t="n"/>
      <c r="H2142" s="50" t="n"/>
      <c r="I2142" s="50" t="n"/>
    </row>
    <row r="2143" ht="15" customHeight="1" s="36">
      <c r="A2143" s="49" t="n"/>
      <c r="B2143" s="50" t="n"/>
      <c r="C2143" s="51">
        <f>IF($B2143="","",IFERROR(INDEX(Lists!$B$4:$B$153,MATCH($B2143,Lists!$A$4:$A$153,0)),"Other / Unsorted"))</f>
        <v/>
      </c>
      <c r="D2143" s="51">
        <f>IF($B2143="","",IFERROR(INDEX(Lists!$C$4:$C$153,MATCH($B2143,Lists!$A$4:$A$153,0)),"Spending"))</f>
        <v/>
      </c>
      <c r="E2143" s="50" t="n"/>
      <c r="F2143" s="52" t="n"/>
      <c r="G2143" s="50" t="n"/>
      <c r="H2143" s="50" t="n"/>
      <c r="I2143" s="50" t="n"/>
    </row>
    <row r="2144" ht="15" customHeight="1" s="36">
      <c r="A2144" s="49" t="n"/>
      <c r="B2144" s="50" t="n"/>
      <c r="C2144" s="51">
        <f>IF($B2144="","",IFERROR(INDEX(Lists!$B$4:$B$153,MATCH($B2144,Lists!$A$4:$A$153,0)),"Other / Unsorted"))</f>
        <v/>
      </c>
      <c r="D2144" s="51">
        <f>IF($B2144="","",IFERROR(INDEX(Lists!$C$4:$C$153,MATCH($B2144,Lists!$A$4:$A$153,0)),"Spending"))</f>
        <v/>
      </c>
      <c r="E2144" s="50" t="n"/>
      <c r="F2144" s="52" t="n"/>
      <c r="G2144" s="50" t="n"/>
      <c r="H2144" s="50" t="n"/>
      <c r="I2144" s="50" t="n"/>
    </row>
    <row r="2145" ht="15" customHeight="1" s="36">
      <c r="A2145" s="49" t="n"/>
      <c r="B2145" s="50" t="n"/>
      <c r="C2145" s="51">
        <f>IF($B2145="","",IFERROR(INDEX(Lists!$B$4:$B$153,MATCH($B2145,Lists!$A$4:$A$153,0)),"Other / Unsorted"))</f>
        <v/>
      </c>
      <c r="D2145" s="51">
        <f>IF($B2145="","",IFERROR(INDEX(Lists!$C$4:$C$153,MATCH($B2145,Lists!$A$4:$A$153,0)),"Spending"))</f>
        <v/>
      </c>
      <c r="E2145" s="50" t="n"/>
      <c r="F2145" s="52" t="n"/>
      <c r="G2145" s="50" t="n"/>
      <c r="H2145" s="50" t="n"/>
      <c r="I2145" s="50" t="n"/>
    </row>
    <row r="2146" ht="15" customHeight="1" s="36">
      <c r="A2146" s="49" t="n"/>
      <c r="B2146" s="50" t="n"/>
      <c r="C2146" s="51">
        <f>IF($B2146="","",IFERROR(INDEX(Lists!$B$4:$B$153,MATCH($B2146,Lists!$A$4:$A$153,0)),"Other / Unsorted"))</f>
        <v/>
      </c>
      <c r="D2146" s="51">
        <f>IF($B2146="","",IFERROR(INDEX(Lists!$C$4:$C$153,MATCH($B2146,Lists!$A$4:$A$153,0)),"Spending"))</f>
        <v/>
      </c>
      <c r="E2146" s="50" t="n"/>
      <c r="F2146" s="52" t="n"/>
      <c r="G2146" s="50" t="n"/>
      <c r="H2146" s="50" t="n"/>
      <c r="I2146" s="50" t="n"/>
    </row>
    <row r="2147" ht="15" customHeight="1" s="36">
      <c r="A2147" s="49" t="n"/>
      <c r="B2147" s="50" t="n"/>
      <c r="C2147" s="51">
        <f>IF($B2147="","",IFERROR(INDEX(Lists!$B$4:$B$153,MATCH($B2147,Lists!$A$4:$A$153,0)),"Other / Unsorted"))</f>
        <v/>
      </c>
      <c r="D2147" s="51">
        <f>IF($B2147="","",IFERROR(INDEX(Lists!$C$4:$C$153,MATCH($B2147,Lists!$A$4:$A$153,0)),"Spending"))</f>
        <v/>
      </c>
      <c r="E2147" s="50" t="n"/>
      <c r="F2147" s="52" t="n"/>
      <c r="G2147" s="50" t="n"/>
      <c r="H2147" s="50" t="n"/>
      <c r="I2147" s="50" t="n"/>
    </row>
    <row r="2148" ht="15" customHeight="1" s="36">
      <c r="A2148" s="49" t="n"/>
      <c r="B2148" s="50" t="n"/>
      <c r="C2148" s="51">
        <f>IF($B2148="","",IFERROR(INDEX(Lists!$B$4:$B$153,MATCH($B2148,Lists!$A$4:$A$153,0)),"Other / Unsorted"))</f>
        <v/>
      </c>
      <c r="D2148" s="51">
        <f>IF($B2148="","",IFERROR(INDEX(Lists!$C$4:$C$153,MATCH($B2148,Lists!$A$4:$A$153,0)),"Spending"))</f>
        <v/>
      </c>
      <c r="E2148" s="50" t="n"/>
      <c r="F2148" s="52" t="n"/>
      <c r="G2148" s="50" t="n"/>
      <c r="H2148" s="50" t="n"/>
      <c r="I2148" s="50" t="n"/>
    </row>
    <row r="2149" ht="15" customHeight="1" s="36">
      <c r="A2149" s="49" t="n"/>
      <c r="B2149" s="50" t="n"/>
      <c r="C2149" s="51">
        <f>IF($B2149="","",IFERROR(INDEX(Lists!$B$4:$B$153,MATCH($B2149,Lists!$A$4:$A$153,0)),"Other / Unsorted"))</f>
        <v/>
      </c>
      <c r="D2149" s="51">
        <f>IF($B2149="","",IFERROR(INDEX(Lists!$C$4:$C$153,MATCH($B2149,Lists!$A$4:$A$153,0)),"Spending"))</f>
        <v/>
      </c>
      <c r="E2149" s="50" t="n"/>
      <c r="F2149" s="52" t="n"/>
      <c r="G2149" s="50" t="n"/>
      <c r="H2149" s="50" t="n"/>
      <c r="I2149" s="50" t="n"/>
    </row>
    <row r="2150" ht="15" customHeight="1" s="36">
      <c r="A2150" s="49" t="n"/>
      <c r="B2150" s="50" t="n"/>
      <c r="C2150" s="51">
        <f>IF($B2150="","",IFERROR(INDEX(Lists!$B$4:$B$153,MATCH($B2150,Lists!$A$4:$A$153,0)),"Other / Unsorted"))</f>
        <v/>
      </c>
      <c r="D2150" s="51">
        <f>IF($B2150="","",IFERROR(INDEX(Lists!$C$4:$C$153,MATCH($B2150,Lists!$A$4:$A$153,0)),"Spending"))</f>
        <v/>
      </c>
      <c r="E2150" s="50" t="n"/>
      <c r="F2150" s="52" t="n"/>
      <c r="G2150" s="50" t="n"/>
      <c r="H2150" s="50" t="n"/>
      <c r="I2150" s="50" t="n"/>
    </row>
    <row r="2151" ht="15" customHeight="1" s="36">
      <c r="A2151" s="49" t="n"/>
      <c r="B2151" s="50" t="n"/>
      <c r="C2151" s="51">
        <f>IF($B2151="","",IFERROR(INDEX(Lists!$B$4:$B$153,MATCH($B2151,Lists!$A$4:$A$153,0)),"Other / Unsorted"))</f>
        <v/>
      </c>
      <c r="D2151" s="51">
        <f>IF($B2151="","",IFERROR(INDEX(Lists!$C$4:$C$153,MATCH($B2151,Lists!$A$4:$A$153,0)),"Spending"))</f>
        <v/>
      </c>
      <c r="E2151" s="50" t="n"/>
      <c r="F2151" s="52" t="n"/>
      <c r="G2151" s="50" t="n"/>
      <c r="H2151" s="50" t="n"/>
      <c r="I2151" s="50" t="n"/>
    </row>
    <row r="2152" ht="15" customHeight="1" s="36">
      <c r="A2152" s="49" t="n"/>
      <c r="B2152" s="50" t="n"/>
      <c r="C2152" s="51">
        <f>IF($B2152="","",IFERROR(INDEX(Lists!$B$4:$B$153,MATCH($B2152,Lists!$A$4:$A$153,0)),"Other / Unsorted"))</f>
        <v/>
      </c>
      <c r="D2152" s="51">
        <f>IF($B2152="","",IFERROR(INDEX(Lists!$C$4:$C$153,MATCH($B2152,Lists!$A$4:$A$153,0)),"Spending"))</f>
        <v/>
      </c>
      <c r="E2152" s="50" t="n"/>
      <c r="F2152" s="52" t="n"/>
      <c r="G2152" s="50" t="n"/>
      <c r="H2152" s="50" t="n"/>
      <c r="I2152" s="50" t="n"/>
    </row>
    <row r="2153" ht="15" customHeight="1" s="36">
      <c r="A2153" s="49" t="n"/>
      <c r="B2153" s="50" t="n"/>
      <c r="C2153" s="51">
        <f>IF($B2153="","",IFERROR(INDEX(Lists!$B$4:$B$153,MATCH($B2153,Lists!$A$4:$A$153,0)),"Other / Unsorted"))</f>
        <v/>
      </c>
      <c r="D2153" s="51">
        <f>IF($B2153="","",IFERROR(INDEX(Lists!$C$4:$C$153,MATCH($B2153,Lists!$A$4:$A$153,0)),"Spending"))</f>
        <v/>
      </c>
      <c r="E2153" s="50" t="n"/>
      <c r="F2153" s="52" t="n"/>
      <c r="G2153" s="50" t="n"/>
      <c r="H2153" s="50" t="n"/>
      <c r="I2153" s="50" t="n"/>
    </row>
    <row r="2154" ht="15" customHeight="1" s="36">
      <c r="A2154" s="49" t="n"/>
      <c r="B2154" s="50" t="n"/>
      <c r="C2154" s="51">
        <f>IF($B2154="","",IFERROR(INDEX(Lists!$B$4:$B$153,MATCH($B2154,Lists!$A$4:$A$153,0)),"Other / Unsorted"))</f>
        <v/>
      </c>
      <c r="D2154" s="51">
        <f>IF($B2154="","",IFERROR(INDEX(Lists!$C$4:$C$153,MATCH($B2154,Lists!$A$4:$A$153,0)),"Spending"))</f>
        <v/>
      </c>
      <c r="E2154" s="50" t="n"/>
      <c r="F2154" s="52" t="n"/>
      <c r="G2154" s="50" t="n"/>
      <c r="H2154" s="50" t="n"/>
      <c r="I2154" s="50" t="n"/>
    </row>
    <row r="2155" ht="15" customHeight="1" s="36">
      <c r="A2155" s="49" t="n"/>
      <c r="B2155" s="50" t="n"/>
      <c r="C2155" s="51">
        <f>IF($B2155="","",IFERROR(INDEX(Lists!$B$4:$B$153,MATCH($B2155,Lists!$A$4:$A$153,0)),"Other / Unsorted"))</f>
        <v/>
      </c>
      <c r="D2155" s="51">
        <f>IF($B2155="","",IFERROR(INDEX(Lists!$C$4:$C$153,MATCH($B2155,Lists!$A$4:$A$153,0)),"Spending"))</f>
        <v/>
      </c>
      <c r="E2155" s="50" t="n"/>
      <c r="F2155" s="52" t="n"/>
      <c r="G2155" s="50" t="n"/>
      <c r="H2155" s="50" t="n"/>
      <c r="I2155" s="50" t="n"/>
    </row>
    <row r="2156" ht="15" customHeight="1" s="36">
      <c r="A2156" s="49" t="n"/>
      <c r="B2156" s="50" t="n"/>
      <c r="C2156" s="51">
        <f>IF($B2156="","",IFERROR(INDEX(Lists!$B$4:$B$153,MATCH($B2156,Lists!$A$4:$A$153,0)),"Other / Unsorted"))</f>
        <v/>
      </c>
      <c r="D2156" s="51">
        <f>IF($B2156="","",IFERROR(INDEX(Lists!$C$4:$C$153,MATCH($B2156,Lists!$A$4:$A$153,0)),"Spending"))</f>
        <v/>
      </c>
      <c r="E2156" s="50" t="n"/>
      <c r="F2156" s="52" t="n"/>
      <c r="G2156" s="50" t="n"/>
      <c r="H2156" s="50" t="n"/>
      <c r="I2156" s="50" t="n"/>
    </row>
    <row r="2157" ht="15" customHeight="1" s="36">
      <c r="A2157" s="49" t="n"/>
      <c r="B2157" s="50" t="n"/>
      <c r="C2157" s="51">
        <f>IF($B2157="","",IFERROR(INDEX(Lists!$B$4:$B$153,MATCH($B2157,Lists!$A$4:$A$153,0)),"Other / Unsorted"))</f>
        <v/>
      </c>
      <c r="D2157" s="51">
        <f>IF($B2157="","",IFERROR(INDEX(Lists!$C$4:$C$153,MATCH($B2157,Lists!$A$4:$A$153,0)),"Spending"))</f>
        <v/>
      </c>
      <c r="E2157" s="50" t="n"/>
      <c r="F2157" s="52" t="n"/>
      <c r="G2157" s="50" t="n"/>
      <c r="H2157" s="50" t="n"/>
      <c r="I2157" s="50" t="n"/>
    </row>
    <row r="2158" ht="15" customHeight="1" s="36">
      <c r="A2158" s="49" t="n"/>
      <c r="B2158" s="50" t="n"/>
      <c r="C2158" s="51">
        <f>IF($B2158="","",IFERROR(INDEX(Lists!$B$4:$B$153,MATCH($B2158,Lists!$A$4:$A$153,0)),"Other / Unsorted"))</f>
        <v/>
      </c>
      <c r="D2158" s="51">
        <f>IF($B2158="","",IFERROR(INDEX(Lists!$C$4:$C$153,MATCH($B2158,Lists!$A$4:$A$153,0)),"Spending"))</f>
        <v/>
      </c>
      <c r="E2158" s="50" t="n"/>
      <c r="F2158" s="52" t="n"/>
      <c r="G2158" s="50" t="n"/>
      <c r="H2158" s="50" t="n"/>
      <c r="I2158" s="50" t="n"/>
    </row>
    <row r="2159" ht="15" customHeight="1" s="36">
      <c r="A2159" s="49" t="n"/>
      <c r="B2159" s="50" t="n"/>
      <c r="C2159" s="51">
        <f>IF($B2159="","",IFERROR(INDEX(Lists!$B$4:$B$153,MATCH($B2159,Lists!$A$4:$A$153,0)),"Other / Unsorted"))</f>
        <v/>
      </c>
      <c r="D2159" s="51">
        <f>IF($B2159="","",IFERROR(INDEX(Lists!$C$4:$C$153,MATCH($B2159,Lists!$A$4:$A$153,0)),"Spending"))</f>
        <v/>
      </c>
      <c r="E2159" s="50" t="n"/>
      <c r="F2159" s="52" t="n"/>
      <c r="G2159" s="50" t="n"/>
      <c r="H2159" s="50" t="n"/>
      <c r="I2159" s="50" t="n"/>
    </row>
    <row r="2160" ht="15" customHeight="1" s="36">
      <c r="A2160" s="49" t="n"/>
      <c r="B2160" s="50" t="n"/>
      <c r="C2160" s="51">
        <f>IF($B2160="","",IFERROR(INDEX(Lists!$B$4:$B$153,MATCH($B2160,Lists!$A$4:$A$153,0)),"Other / Unsorted"))</f>
        <v/>
      </c>
      <c r="D2160" s="51">
        <f>IF($B2160="","",IFERROR(INDEX(Lists!$C$4:$C$153,MATCH($B2160,Lists!$A$4:$A$153,0)),"Spending"))</f>
        <v/>
      </c>
      <c r="E2160" s="50" t="n"/>
      <c r="F2160" s="52" t="n"/>
      <c r="G2160" s="50" t="n"/>
      <c r="H2160" s="50" t="n"/>
      <c r="I2160" s="50" t="n"/>
    </row>
    <row r="2161" ht="15" customHeight="1" s="36">
      <c r="A2161" s="49" t="n"/>
      <c r="B2161" s="50" t="n"/>
      <c r="C2161" s="51">
        <f>IF($B2161="","",IFERROR(INDEX(Lists!$B$4:$B$153,MATCH($B2161,Lists!$A$4:$A$153,0)),"Other / Unsorted"))</f>
        <v/>
      </c>
      <c r="D2161" s="51">
        <f>IF($B2161="","",IFERROR(INDEX(Lists!$C$4:$C$153,MATCH($B2161,Lists!$A$4:$A$153,0)),"Spending"))</f>
        <v/>
      </c>
      <c r="E2161" s="50" t="n"/>
      <c r="F2161" s="52" t="n"/>
      <c r="G2161" s="50" t="n"/>
      <c r="H2161" s="50" t="n"/>
      <c r="I2161" s="50" t="n"/>
    </row>
    <row r="2162" ht="15" customHeight="1" s="36">
      <c r="A2162" s="49" t="n"/>
      <c r="B2162" s="50" t="n"/>
      <c r="C2162" s="51">
        <f>IF($B2162="","",IFERROR(INDEX(Lists!$B$4:$B$153,MATCH($B2162,Lists!$A$4:$A$153,0)),"Other / Unsorted"))</f>
        <v/>
      </c>
      <c r="D2162" s="51">
        <f>IF($B2162="","",IFERROR(INDEX(Lists!$C$4:$C$153,MATCH($B2162,Lists!$A$4:$A$153,0)),"Spending"))</f>
        <v/>
      </c>
      <c r="E2162" s="50" t="n"/>
      <c r="F2162" s="52" t="n"/>
      <c r="G2162" s="50" t="n"/>
      <c r="H2162" s="50" t="n"/>
      <c r="I2162" s="50" t="n"/>
    </row>
    <row r="2163" ht="15" customHeight="1" s="36">
      <c r="A2163" s="49" t="n"/>
      <c r="B2163" s="50" t="n"/>
      <c r="C2163" s="51">
        <f>IF($B2163="","",IFERROR(INDEX(Lists!$B$4:$B$153,MATCH($B2163,Lists!$A$4:$A$153,0)),"Other / Unsorted"))</f>
        <v/>
      </c>
      <c r="D2163" s="51">
        <f>IF($B2163="","",IFERROR(INDEX(Lists!$C$4:$C$153,MATCH($B2163,Lists!$A$4:$A$153,0)),"Spending"))</f>
        <v/>
      </c>
      <c r="E2163" s="50" t="n"/>
      <c r="F2163" s="52" t="n"/>
      <c r="G2163" s="50" t="n"/>
      <c r="H2163" s="50" t="n"/>
      <c r="I2163" s="50" t="n"/>
    </row>
    <row r="2164" ht="15" customHeight="1" s="36">
      <c r="A2164" s="49" t="n"/>
      <c r="B2164" s="50" t="n"/>
      <c r="C2164" s="51">
        <f>IF($B2164="","",IFERROR(INDEX(Lists!$B$4:$B$153,MATCH($B2164,Lists!$A$4:$A$153,0)),"Other / Unsorted"))</f>
        <v/>
      </c>
      <c r="D2164" s="51">
        <f>IF($B2164="","",IFERROR(INDEX(Lists!$C$4:$C$153,MATCH($B2164,Lists!$A$4:$A$153,0)),"Spending"))</f>
        <v/>
      </c>
      <c r="E2164" s="50" t="n"/>
      <c r="F2164" s="52" t="n"/>
      <c r="G2164" s="50" t="n"/>
      <c r="H2164" s="50" t="n"/>
      <c r="I2164" s="50" t="n"/>
    </row>
    <row r="2165" ht="15" customHeight="1" s="36">
      <c r="A2165" s="49" t="n"/>
      <c r="B2165" s="50" t="n"/>
      <c r="C2165" s="51">
        <f>IF($B2165="","",IFERROR(INDEX(Lists!$B$4:$B$153,MATCH($B2165,Lists!$A$4:$A$153,0)),"Other / Unsorted"))</f>
        <v/>
      </c>
      <c r="D2165" s="51">
        <f>IF($B2165="","",IFERROR(INDEX(Lists!$C$4:$C$153,MATCH($B2165,Lists!$A$4:$A$153,0)),"Spending"))</f>
        <v/>
      </c>
      <c r="E2165" s="50" t="n"/>
      <c r="F2165" s="52" t="n"/>
      <c r="G2165" s="50" t="n"/>
      <c r="H2165" s="50" t="n"/>
      <c r="I2165" s="50" t="n"/>
    </row>
    <row r="2166" ht="15" customHeight="1" s="36">
      <c r="A2166" s="49" t="n"/>
      <c r="B2166" s="50" t="n"/>
      <c r="C2166" s="51">
        <f>IF($B2166="","",IFERROR(INDEX(Lists!$B$4:$B$153,MATCH($B2166,Lists!$A$4:$A$153,0)),"Other / Unsorted"))</f>
        <v/>
      </c>
      <c r="D2166" s="51">
        <f>IF($B2166="","",IFERROR(INDEX(Lists!$C$4:$C$153,MATCH($B2166,Lists!$A$4:$A$153,0)),"Spending"))</f>
        <v/>
      </c>
      <c r="E2166" s="50" t="n"/>
      <c r="F2166" s="52" t="n"/>
      <c r="G2166" s="50" t="n"/>
      <c r="H2166" s="50" t="n"/>
      <c r="I2166" s="50" t="n"/>
    </row>
    <row r="2167" ht="15" customHeight="1" s="36">
      <c r="A2167" s="49" t="n"/>
      <c r="B2167" s="50" t="n"/>
      <c r="C2167" s="51">
        <f>IF($B2167="","",IFERROR(INDEX(Lists!$B$4:$B$153,MATCH($B2167,Lists!$A$4:$A$153,0)),"Other / Unsorted"))</f>
        <v/>
      </c>
      <c r="D2167" s="51">
        <f>IF($B2167="","",IFERROR(INDEX(Lists!$C$4:$C$153,MATCH($B2167,Lists!$A$4:$A$153,0)),"Spending"))</f>
        <v/>
      </c>
      <c r="E2167" s="50" t="n"/>
      <c r="F2167" s="52" t="n"/>
      <c r="G2167" s="50" t="n"/>
      <c r="H2167" s="50" t="n"/>
      <c r="I2167" s="50" t="n"/>
    </row>
    <row r="2168" ht="15" customHeight="1" s="36">
      <c r="A2168" s="49" t="n"/>
      <c r="B2168" s="50" t="n"/>
      <c r="C2168" s="51">
        <f>IF($B2168="","",IFERROR(INDEX(Lists!$B$4:$B$153,MATCH($B2168,Lists!$A$4:$A$153,0)),"Other / Unsorted"))</f>
        <v/>
      </c>
      <c r="D2168" s="51">
        <f>IF($B2168="","",IFERROR(INDEX(Lists!$C$4:$C$153,MATCH($B2168,Lists!$A$4:$A$153,0)),"Spending"))</f>
        <v/>
      </c>
      <c r="E2168" s="50" t="n"/>
      <c r="F2168" s="52" t="n"/>
      <c r="G2168" s="50" t="n"/>
      <c r="H2168" s="50" t="n"/>
      <c r="I2168" s="50" t="n"/>
    </row>
    <row r="2169" ht="15" customHeight="1" s="36">
      <c r="A2169" s="49" t="n"/>
      <c r="B2169" s="50" t="n"/>
      <c r="C2169" s="51">
        <f>IF($B2169="","",IFERROR(INDEX(Lists!$B$4:$B$153,MATCH($B2169,Lists!$A$4:$A$153,0)),"Other / Unsorted"))</f>
        <v/>
      </c>
      <c r="D2169" s="51">
        <f>IF($B2169="","",IFERROR(INDEX(Lists!$C$4:$C$153,MATCH($B2169,Lists!$A$4:$A$153,0)),"Spending"))</f>
        <v/>
      </c>
      <c r="E2169" s="50" t="n"/>
      <c r="F2169" s="52" t="n"/>
      <c r="G2169" s="50" t="n"/>
      <c r="H2169" s="50" t="n"/>
      <c r="I2169" s="50" t="n"/>
    </row>
    <row r="2170" ht="15" customHeight="1" s="36">
      <c r="A2170" s="49" t="n"/>
      <c r="B2170" s="50" t="n"/>
      <c r="C2170" s="51">
        <f>IF($B2170="","",IFERROR(INDEX(Lists!$B$4:$B$153,MATCH($B2170,Lists!$A$4:$A$153,0)),"Other / Unsorted"))</f>
        <v/>
      </c>
      <c r="D2170" s="51">
        <f>IF($B2170="","",IFERROR(INDEX(Lists!$C$4:$C$153,MATCH($B2170,Lists!$A$4:$A$153,0)),"Spending"))</f>
        <v/>
      </c>
      <c r="E2170" s="50" t="n"/>
      <c r="F2170" s="52" t="n"/>
      <c r="G2170" s="50" t="n"/>
      <c r="H2170" s="50" t="n"/>
      <c r="I2170" s="50" t="n"/>
    </row>
    <row r="2171" ht="15" customHeight="1" s="36">
      <c r="A2171" s="49" t="n"/>
      <c r="B2171" s="50" t="n"/>
      <c r="C2171" s="51">
        <f>IF($B2171="","",IFERROR(INDEX(Lists!$B$4:$B$153,MATCH($B2171,Lists!$A$4:$A$153,0)),"Other / Unsorted"))</f>
        <v/>
      </c>
      <c r="D2171" s="51">
        <f>IF($B2171="","",IFERROR(INDEX(Lists!$C$4:$C$153,MATCH($B2171,Lists!$A$4:$A$153,0)),"Spending"))</f>
        <v/>
      </c>
      <c r="E2171" s="50" t="n"/>
      <c r="F2171" s="52" t="n"/>
      <c r="G2171" s="50" t="n"/>
      <c r="H2171" s="50" t="n"/>
      <c r="I2171" s="50" t="n"/>
    </row>
    <row r="2172" ht="15" customHeight="1" s="36">
      <c r="A2172" s="49" t="n"/>
      <c r="B2172" s="50" t="n"/>
      <c r="C2172" s="51">
        <f>IF($B2172="","",IFERROR(INDEX(Lists!$B$4:$B$153,MATCH($B2172,Lists!$A$4:$A$153,0)),"Other / Unsorted"))</f>
        <v/>
      </c>
      <c r="D2172" s="51">
        <f>IF($B2172="","",IFERROR(INDEX(Lists!$C$4:$C$153,MATCH($B2172,Lists!$A$4:$A$153,0)),"Spending"))</f>
        <v/>
      </c>
      <c r="E2172" s="50" t="n"/>
      <c r="F2172" s="52" t="n"/>
      <c r="G2172" s="50" t="n"/>
      <c r="H2172" s="50" t="n"/>
      <c r="I2172" s="50" t="n"/>
    </row>
    <row r="2173" ht="15" customHeight="1" s="36">
      <c r="A2173" s="49" t="n"/>
      <c r="B2173" s="50" t="n"/>
      <c r="C2173" s="51">
        <f>IF($B2173="","",IFERROR(INDEX(Lists!$B$4:$B$153,MATCH($B2173,Lists!$A$4:$A$153,0)),"Other / Unsorted"))</f>
        <v/>
      </c>
      <c r="D2173" s="51">
        <f>IF($B2173="","",IFERROR(INDEX(Lists!$C$4:$C$153,MATCH($B2173,Lists!$A$4:$A$153,0)),"Spending"))</f>
        <v/>
      </c>
      <c r="E2173" s="50" t="n"/>
      <c r="F2173" s="52" t="n"/>
      <c r="G2173" s="50" t="n"/>
      <c r="H2173" s="50" t="n"/>
      <c r="I2173" s="50" t="n"/>
    </row>
    <row r="2174" ht="15" customHeight="1" s="36">
      <c r="A2174" s="49" t="n"/>
      <c r="B2174" s="50" t="n"/>
      <c r="C2174" s="51">
        <f>IF($B2174="","",IFERROR(INDEX(Lists!$B$4:$B$153,MATCH($B2174,Lists!$A$4:$A$153,0)),"Other / Unsorted"))</f>
        <v/>
      </c>
      <c r="D2174" s="51">
        <f>IF($B2174="","",IFERROR(INDEX(Lists!$C$4:$C$153,MATCH($B2174,Lists!$A$4:$A$153,0)),"Spending"))</f>
        <v/>
      </c>
      <c r="E2174" s="50" t="n"/>
      <c r="F2174" s="52" t="n"/>
      <c r="G2174" s="50" t="n"/>
      <c r="H2174" s="50" t="n"/>
      <c r="I2174" s="50" t="n"/>
    </row>
    <row r="2175" ht="15" customHeight="1" s="36">
      <c r="A2175" s="49" t="n"/>
      <c r="B2175" s="50" t="n"/>
      <c r="C2175" s="51">
        <f>IF($B2175="","",IFERROR(INDEX(Lists!$B$4:$B$153,MATCH($B2175,Lists!$A$4:$A$153,0)),"Other / Unsorted"))</f>
        <v/>
      </c>
      <c r="D2175" s="51">
        <f>IF($B2175="","",IFERROR(INDEX(Lists!$C$4:$C$153,MATCH($B2175,Lists!$A$4:$A$153,0)),"Spending"))</f>
        <v/>
      </c>
      <c r="E2175" s="50" t="n"/>
      <c r="F2175" s="52" t="n"/>
      <c r="G2175" s="50" t="n"/>
      <c r="H2175" s="50" t="n"/>
      <c r="I2175" s="50" t="n"/>
    </row>
    <row r="2176" ht="15" customHeight="1" s="36">
      <c r="A2176" s="49" t="n"/>
      <c r="B2176" s="50" t="n"/>
      <c r="C2176" s="51">
        <f>IF($B2176="","",IFERROR(INDEX(Lists!$B$4:$B$153,MATCH($B2176,Lists!$A$4:$A$153,0)),"Other / Unsorted"))</f>
        <v/>
      </c>
      <c r="D2176" s="51">
        <f>IF($B2176="","",IFERROR(INDEX(Lists!$C$4:$C$153,MATCH($B2176,Lists!$A$4:$A$153,0)),"Spending"))</f>
        <v/>
      </c>
      <c r="E2176" s="50" t="n"/>
      <c r="F2176" s="52" t="n"/>
      <c r="G2176" s="50" t="n"/>
      <c r="H2176" s="50" t="n"/>
      <c r="I2176" s="50" t="n"/>
    </row>
    <row r="2177" ht="15" customHeight="1" s="36">
      <c r="A2177" s="49" t="n"/>
      <c r="B2177" s="50" t="n"/>
      <c r="C2177" s="51">
        <f>IF($B2177="","",IFERROR(INDEX(Lists!$B$4:$B$153,MATCH($B2177,Lists!$A$4:$A$153,0)),"Other / Unsorted"))</f>
        <v/>
      </c>
      <c r="D2177" s="51">
        <f>IF($B2177="","",IFERROR(INDEX(Lists!$C$4:$C$153,MATCH($B2177,Lists!$A$4:$A$153,0)),"Spending"))</f>
        <v/>
      </c>
      <c r="E2177" s="50" t="n"/>
      <c r="F2177" s="52" t="n"/>
      <c r="G2177" s="50" t="n"/>
      <c r="H2177" s="50" t="n"/>
      <c r="I2177" s="50" t="n"/>
    </row>
    <row r="2178" ht="15" customHeight="1" s="36">
      <c r="A2178" s="49" t="n"/>
      <c r="B2178" s="50" t="n"/>
      <c r="C2178" s="51">
        <f>IF($B2178="","",IFERROR(INDEX(Lists!$B$4:$B$153,MATCH($B2178,Lists!$A$4:$A$153,0)),"Other / Unsorted"))</f>
        <v/>
      </c>
      <c r="D2178" s="51">
        <f>IF($B2178="","",IFERROR(INDEX(Lists!$C$4:$C$153,MATCH($B2178,Lists!$A$4:$A$153,0)),"Spending"))</f>
        <v/>
      </c>
      <c r="E2178" s="50" t="n"/>
      <c r="F2178" s="52" t="n"/>
      <c r="G2178" s="50" t="n"/>
      <c r="H2178" s="50" t="n"/>
      <c r="I2178" s="50" t="n"/>
    </row>
    <row r="2179" ht="15" customHeight="1" s="36">
      <c r="A2179" s="49" t="n"/>
      <c r="B2179" s="50" t="n"/>
      <c r="C2179" s="51">
        <f>IF($B2179="","",IFERROR(INDEX(Lists!$B$4:$B$153,MATCH($B2179,Lists!$A$4:$A$153,0)),"Other / Unsorted"))</f>
        <v/>
      </c>
      <c r="D2179" s="51">
        <f>IF($B2179="","",IFERROR(INDEX(Lists!$C$4:$C$153,MATCH($B2179,Lists!$A$4:$A$153,0)),"Spending"))</f>
        <v/>
      </c>
      <c r="E2179" s="50" t="n"/>
      <c r="F2179" s="52" t="n"/>
      <c r="G2179" s="50" t="n"/>
      <c r="H2179" s="50" t="n"/>
      <c r="I2179" s="50" t="n"/>
    </row>
    <row r="2180" ht="15" customHeight="1" s="36">
      <c r="A2180" s="49" t="n"/>
      <c r="B2180" s="50" t="n"/>
      <c r="C2180" s="51">
        <f>IF($B2180="","",IFERROR(INDEX(Lists!$B$4:$B$153,MATCH($B2180,Lists!$A$4:$A$153,0)),"Other / Unsorted"))</f>
        <v/>
      </c>
      <c r="D2180" s="51">
        <f>IF($B2180="","",IFERROR(INDEX(Lists!$C$4:$C$153,MATCH($B2180,Lists!$A$4:$A$153,0)),"Spending"))</f>
        <v/>
      </c>
      <c r="E2180" s="50" t="n"/>
      <c r="F2180" s="52" t="n"/>
      <c r="G2180" s="50" t="n"/>
      <c r="H2180" s="50" t="n"/>
      <c r="I2180" s="50" t="n"/>
    </row>
    <row r="2181" ht="15" customHeight="1" s="36">
      <c r="A2181" s="49" t="n"/>
      <c r="B2181" s="50" t="n"/>
      <c r="C2181" s="51">
        <f>IF($B2181="","",IFERROR(INDEX(Lists!$B$4:$B$153,MATCH($B2181,Lists!$A$4:$A$153,0)),"Other / Unsorted"))</f>
        <v/>
      </c>
      <c r="D2181" s="51">
        <f>IF($B2181="","",IFERROR(INDEX(Lists!$C$4:$C$153,MATCH($B2181,Lists!$A$4:$A$153,0)),"Spending"))</f>
        <v/>
      </c>
      <c r="E2181" s="50" t="n"/>
      <c r="F2181" s="52" t="n"/>
      <c r="G2181" s="50" t="n"/>
      <c r="H2181" s="50" t="n"/>
      <c r="I2181" s="50" t="n"/>
    </row>
    <row r="2182" ht="15" customHeight="1" s="36">
      <c r="A2182" s="49" t="n"/>
      <c r="B2182" s="50" t="n"/>
      <c r="C2182" s="51">
        <f>IF($B2182="","",IFERROR(INDEX(Lists!$B$4:$B$153,MATCH($B2182,Lists!$A$4:$A$153,0)),"Other / Unsorted"))</f>
        <v/>
      </c>
      <c r="D2182" s="51">
        <f>IF($B2182="","",IFERROR(INDEX(Lists!$C$4:$C$153,MATCH($B2182,Lists!$A$4:$A$153,0)),"Spending"))</f>
        <v/>
      </c>
      <c r="E2182" s="50" t="n"/>
      <c r="F2182" s="52" t="n"/>
      <c r="G2182" s="50" t="n"/>
      <c r="H2182" s="50" t="n"/>
      <c r="I2182" s="50" t="n"/>
    </row>
    <row r="2183" ht="15" customHeight="1" s="36">
      <c r="A2183" s="49" t="n"/>
      <c r="B2183" s="50" t="n"/>
      <c r="C2183" s="51">
        <f>IF($B2183="","",IFERROR(INDEX(Lists!$B$4:$B$153,MATCH($B2183,Lists!$A$4:$A$153,0)),"Other / Unsorted"))</f>
        <v/>
      </c>
      <c r="D2183" s="51">
        <f>IF($B2183="","",IFERROR(INDEX(Lists!$C$4:$C$153,MATCH($B2183,Lists!$A$4:$A$153,0)),"Spending"))</f>
        <v/>
      </c>
      <c r="E2183" s="50" t="n"/>
      <c r="F2183" s="52" t="n"/>
      <c r="G2183" s="50" t="n"/>
      <c r="H2183" s="50" t="n"/>
      <c r="I2183" s="50" t="n"/>
    </row>
    <row r="2184" ht="15" customHeight="1" s="36">
      <c r="A2184" s="49" t="n"/>
      <c r="B2184" s="50" t="n"/>
      <c r="C2184" s="51">
        <f>IF($B2184="","",IFERROR(INDEX(Lists!$B$4:$B$153,MATCH($B2184,Lists!$A$4:$A$153,0)),"Other / Unsorted"))</f>
        <v/>
      </c>
      <c r="D2184" s="51">
        <f>IF($B2184="","",IFERROR(INDEX(Lists!$C$4:$C$153,MATCH($B2184,Lists!$A$4:$A$153,0)),"Spending"))</f>
        <v/>
      </c>
      <c r="E2184" s="50" t="n"/>
      <c r="F2184" s="52" t="n"/>
      <c r="G2184" s="50" t="n"/>
      <c r="H2184" s="50" t="n"/>
      <c r="I2184" s="50" t="n"/>
    </row>
    <row r="2185" ht="15" customHeight="1" s="36">
      <c r="A2185" s="49" t="n"/>
      <c r="B2185" s="50" t="n"/>
      <c r="C2185" s="51">
        <f>IF($B2185="","",IFERROR(INDEX(Lists!$B$4:$B$153,MATCH($B2185,Lists!$A$4:$A$153,0)),"Other / Unsorted"))</f>
        <v/>
      </c>
      <c r="D2185" s="51">
        <f>IF($B2185="","",IFERROR(INDEX(Lists!$C$4:$C$153,MATCH($B2185,Lists!$A$4:$A$153,0)),"Spending"))</f>
        <v/>
      </c>
      <c r="E2185" s="50" t="n"/>
      <c r="F2185" s="52" t="n"/>
      <c r="G2185" s="50" t="n"/>
      <c r="H2185" s="50" t="n"/>
      <c r="I2185" s="50" t="n"/>
    </row>
    <row r="2186" ht="15" customHeight="1" s="36">
      <c r="A2186" s="49" t="n"/>
      <c r="B2186" s="50" t="n"/>
      <c r="C2186" s="51">
        <f>IF($B2186="","",IFERROR(INDEX(Lists!$B$4:$B$153,MATCH($B2186,Lists!$A$4:$A$153,0)),"Other / Unsorted"))</f>
        <v/>
      </c>
      <c r="D2186" s="51">
        <f>IF($B2186="","",IFERROR(INDEX(Lists!$C$4:$C$153,MATCH($B2186,Lists!$A$4:$A$153,0)),"Spending"))</f>
        <v/>
      </c>
      <c r="E2186" s="50" t="n"/>
      <c r="F2186" s="52" t="n"/>
      <c r="G2186" s="50" t="n"/>
      <c r="H2186" s="50" t="n"/>
      <c r="I2186" s="50" t="n"/>
    </row>
    <row r="2187" ht="15" customHeight="1" s="36">
      <c r="A2187" s="49" t="n"/>
      <c r="B2187" s="50" t="n"/>
      <c r="C2187" s="51">
        <f>IF($B2187="","",IFERROR(INDEX(Lists!$B$4:$B$153,MATCH($B2187,Lists!$A$4:$A$153,0)),"Other / Unsorted"))</f>
        <v/>
      </c>
      <c r="D2187" s="51">
        <f>IF($B2187="","",IFERROR(INDEX(Lists!$C$4:$C$153,MATCH($B2187,Lists!$A$4:$A$153,0)),"Spending"))</f>
        <v/>
      </c>
      <c r="E2187" s="50" t="n"/>
      <c r="F2187" s="52" t="n"/>
      <c r="G2187" s="50" t="n"/>
      <c r="H2187" s="50" t="n"/>
      <c r="I2187" s="50" t="n"/>
    </row>
    <row r="2188" ht="15" customHeight="1" s="36">
      <c r="A2188" s="49" t="n"/>
      <c r="B2188" s="50" t="n"/>
      <c r="C2188" s="51">
        <f>IF($B2188="","",IFERROR(INDEX(Lists!$B$4:$B$153,MATCH($B2188,Lists!$A$4:$A$153,0)),"Other / Unsorted"))</f>
        <v/>
      </c>
      <c r="D2188" s="51">
        <f>IF($B2188="","",IFERROR(INDEX(Lists!$C$4:$C$153,MATCH($B2188,Lists!$A$4:$A$153,0)),"Spending"))</f>
        <v/>
      </c>
      <c r="E2188" s="50" t="n"/>
      <c r="F2188" s="52" t="n"/>
      <c r="G2188" s="50" t="n"/>
      <c r="H2188" s="50" t="n"/>
      <c r="I2188" s="50" t="n"/>
    </row>
    <row r="2189" ht="15" customHeight="1" s="36">
      <c r="A2189" s="49" t="n"/>
      <c r="B2189" s="50" t="n"/>
      <c r="C2189" s="51">
        <f>IF($B2189="","",IFERROR(INDEX(Lists!$B$4:$B$153,MATCH($B2189,Lists!$A$4:$A$153,0)),"Other / Unsorted"))</f>
        <v/>
      </c>
      <c r="D2189" s="51">
        <f>IF($B2189="","",IFERROR(INDEX(Lists!$C$4:$C$153,MATCH($B2189,Lists!$A$4:$A$153,0)),"Spending"))</f>
        <v/>
      </c>
      <c r="E2189" s="50" t="n"/>
      <c r="F2189" s="52" t="n"/>
      <c r="G2189" s="50" t="n"/>
      <c r="H2189" s="50" t="n"/>
      <c r="I2189" s="50" t="n"/>
    </row>
    <row r="2190" ht="15" customHeight="1" s="36">
      <c r="A2190" s="49" t="n"/>
      <c r="B2190" s="50" t="n"/>
      <c r="C2190" s="51">
        <f>IF($B2190="","",IFERROR(INDEX(Lists!$B$4:$B$153,MATCH($B2190,Lists!$A$4:$A$153,0)),"Other / Unsorted"))</f>
        <v/>
      </c>
      <c r="D2190" s="51">
        <f>IF($B2190="","",IFERROR(INDEX(Lists!$C$4:$C$153,MATCH($B2190,Lists!$A$4:$A$153,0)),"Spending"))</f>
        <v/>
      </c>
      <c r="E2190" s="50" t="n"/>
      <c r="F2190" s="52" t="n"/>
      <c r="G2190" s="50" t="n"/>
      <c r="H2190" s="50" t="n"/>
      <c r="I2190" s="50" t="n"/>
    </row>
    <row r="2191" ht="15" customHeight="1" s="36">
      <c r="A2191" s="49" t="n"/>
      <c r="B2191" s="50" t="n"/>
      <c r="C2191" s="51">
        <f>IF($B2191="","",IFERROR(INDEX(Lists!$B$4:$B$153,MATCH($B2191,Lists!$A$4:$A$153,0)),"Other / Unsorted"))</f>
        <v/>
      </c>
      <c r="D2191" s="51">
        <f>IF($B2191="","",IFERROR(INDEX(Lists!$C$4:$C$153,MATCH($B2191,Lists!$A$4:$A$153,0)),"Spending"))</f>
        <v/>
      </c>
      <c r="E2191" s="50" t="n"/>
      <c r="F2191" s="52" t="n"/>
      <c r="G2191" s="50" t="n"/>
      <c r="H2191" s="50" t="n"/>
      <c r="I2191" s="50" t="n"/>
    </row>
    <row r="2192" ht="15" customHeight="1" s="36">
      <c r="A2192" s="49" t="n"/>
      <c r="B2192" s="50" t="n"/>
      <c r="C2192" s="51">
        <f>IF($B2192="","",IFERROR(INDEX(Lists!$B$4:$B$153,MATCH($B2192,Lists!$A$4:$A$153,0)),"Other / Unsorted"))</f>
        <v/>
      </c>
      <c r="D2192" s="51">
        <f>IF($B2192="","",IFERROR(INDEX(Lists!$C$4:$C$153,MATCH($B2192,Lists!$A$4:$A$153,0)),"Spending"))</f>
        <v/>
      </c>
      <c r="E2192" s="50" t="n"/>
      <c r="F2192" s="52" t="n"/>
      <c r="G2192" s="50" t="n"/>
      <c r="H2192" s="50" t="n"/>
      <c r="I2192" s="50" t="n"/>
    </row>
    <row r="2193" ht="15" customHeight="1" s="36">
      <c r="A2193" s="49" t="n"/>
      <c r="B2193" s="50" t="n"/>
      <c r="C2193" s="51">
        <f>IF($B2193="","",IFERROR(INDEX(Lists!$B$4:$B$153,MATCH($B2193,Lists!$A$4:$A$153,0)),"Other / Unsorted"))</f>
        <v/>
      </c>
      <c r="D2193" s="51">
        <f>IF($B2193="","",IFERROR(INDEX(Lists!$C$4:$C$153,MATCH($B2193,Lists!$A$4:$A$153,0)),"Spending"))</f>
        <v/>
      </c>
      <c r="E2193" s="50" t="n"/>
      <c r="F2193" s="52" t="n"/>
      <c r="G2193" s="50" t="n"/>
      <c r="H2193" s="50" t="n"/>
      <c r="I2193" s="50" t="n"/>
    </row>
    <row r="2194" ht="15" customHeight="1" s="36">
      <c r="A2194" s="49" t="n"/>
      <c r="B2194" s="50" t="n"/>
      <c r="C2194" s="51">
        <f>IF($B2194="","",IFERROR(INDEX(Lists!$B$4:$B$153,MATCH($B2194,Lists!$A$4:$A$153,0)),"Other / Unsorted"))</f>
        <v/>
      </c>
      <c r="D2194" s="51">
        <f>IF($B2194="","",IFERROR(INDEX(Lists!$C$4:$C$153,MATCH($B2194,Lists!$A$4:$A$153,0)),"Spending"))</f>
        <v/>
      </c>
      <c r="E2194" s="50" t="n"/>
      <c r="F2194" s="52" t="n"/>
      <c r="G2194" s="50" t="n"/>
      <c r="H2194" s="50" t="n"/>
      <c r="I2194" s="50" t="n"/>
    </row>
    <row r="2195" ht="15" customHeight="1" s="36">
      <c r="A2195" s="49" t="n"/>
      <c r="B2195" s="50" t="n"/>
      <c r="C2195" s="51">
        <f>IF($B2195="","",IFERROR(INDEX(Lists!$B$4:$B$153,MATCH($B2195,Lists!$A$4:$A$153,0)),"Other / Unsorted"))</f>
        <v/>
      </c>
      <c r="D2195" s="51">
        <f>IF($B2195="","",IFERROR(INDEX(Lists!$C$4:$C$153,MATCH($B2195,Lists!$A$4:$A$153,0)),"Spending"))</f>
        <v/>
      </c>
      <c r="E2195" s="50" t="n"/>
      <c r="F2195" s="52" t="n"/>
      <c r="G2195" s="50" t="n"/>
      <c r="H2195" s="50" t="n"/>
      <c r="I2195" s="50" t="n"/>
    </row>
    <row r="2196" ht="15" customHeight="1" s="36">
      <c r="A2196" s="49" t="n"/>
      <c r="B2196" s="50" t="n"/>
      <c r="C2196" s="51">
        <f>IF($B2196="","",IFERROR(INDEX(Lists!$B$4:$B$153,MATCH($B2196,Lists!$A$4:$A$153,0)),"Other / Unsorted"))</f>
        <v/>
      </c>
      <c r="D2196" s="51">
        <f>IF($B2196="","",IFERROR(INDEX(Lists!$C$4:$C$153,MATCH($B2196,Lists!$A$4:$A$153,0)),"Spending"))</f>
        <v/>
      </c>
      <c r="E2196" s="50" t="n"/>
      <c r="F2196" s="52" t="n"/>
      <c r="G2196" s="50" t="n"/>
      <c r="H2196" s="50" t="n"/>
      <c r="I2196" s="50" t="n"/>
    </row>
    <row r="2197" ht="15" customHeight="1" s="36">
      <c r="A2197" s="49" t="n"/>
      <c r="B2197" s="50" t="n"/>
      <c r="C2197" s="51">
        <f>IF($B2197="","",IFERROR(INDEX(Lists!$B$4:$B$153,MATCH($B2197,Lists!$A$4:$A$153,0)),"Other / Unsorted"))</f>
        <v/>
      </c>
      <c r="D2197" s="51">
        <f>IF($B2197="","",IFERROR(INDEX(Lists!$C$4:$C$153,MATCH($B2197,Lists!$A$4:$A$153,0)),"Spending"))</f>
        <v/>
      </c>
      <c r="E2197" s="50" t="n"/>
      <c r="F2197" s="52" t="n"/>
      <c r="G2197" s="50" t="n"/>
      <c r="H2197" s="50" t="n"/>
      <c r="I2197" s="50" t="n"/>
    </row>
    <row r="2198" ht="15" customHeight="1" s="36">
      <c r="A2198" s="49" t="n"/>
      <c r="B2198" s="50" t="n"/>
      <c r="C2198" s="51">
        <f>IF($B2198="","",IFERROR(INDEX(Lists!$B$4:$B$153,MATCH($B2198,Lists!$A$4:$A$153,0)),"Other / Unsorted"))</f>
        <v/>
      </c>
      <c r="D2198" s="51">
        <f>IF($B2198="","",IFERROR(INDEX(Lists!$C$4:$C$153,MATCH($B2198,Lists!$A$4:$A$153,0)),"Spending"))</f>
        <v/>
      </c>
      <c r="E2198" s="50" t="n"/>
      <c r="F2198" s="52" t="n"/>
      <c r="G2198" s="50" t="n"/>
      <c r="H2198" s="50" t="n"/>
      <c r="I2198" s="50" t="n"/>
    </row>
    <row r="2199" ht="15" customHeight="1" s="36">
      <c r="A2199" s="49" t="n"/>
      <c r="B2199" s="50" t="n"/>
      <c r="C2199" s="51">
        <f>IF($B2199="","",IFERROR(INDEX(Lists!$B$4:$B$153,MATCH($B2199,Lists!$A$4:$A$153,0)),"Other / Unsorted"))</f>
        <v/>
      </c>
      <c r="D2199" s="51">
        <f>IF($B2199="","",IFERROR(INDEX(Lists!$C$4:$C$153,MATCH($B2199,Lists!$A$4:$A$153,0)),"Spending"))</f>
        <v/>
      </c>
      <c r="E2199" s="50" t="n"/>
      <c r="F2199" s="52" t="n"/>
      <c r="G2199" s="50" t="n"/>
      <c r="H2199" s="50" t="n"/>
      <c r="I2199" s="50" t="n"/>
    </row>
    <row r="2200" ht="15" customHeight="1" s="36">
      <c r="A2200" s="49" t="n"/>
      <c r="B2200" s="50" t="n"/>
      <c r="C2200" s="51">
        <f>IF($B2200="","",IFERROR(INDEX(Lists!$B$4:$B$153,MATCH($B2200,Lists!$A$4:$A$153,0)),"Other / Unsorted"))</f>
        <v/>
      </c>
      <c r="D2200" s="51">
        <f>IF($B2200="","",IFERROR(INDEX(Lists!$C$4:$C$153,MATCH($B2200,Lists!$A$4:$A$153,0)),"Spending"))</f>
        <v/>
      </c>
      <c r="E2200" s="50" t="n"/>
      <c r="F2200" s="52" t="n"/>
      <c r="G2200" s="50" t="n"/>
      <c r="H2200" s="50" t="n"/>
      <c r="I2200" s="50" t="n"/>
    </row>
    <row r="2201" ht="15" customHeight="1" s="36">
      <c r="A2201" s="49" t="n"/>
      <c r="B2201" s="50" t="n"/>
      <c r="C2201" s="51">
        <f>IF($B2201="","",IFERROR(INDEX(Lists!$B$4:$B$153,MATCH($B2201,Lists!$A$4:$A$153,0)),"Other / Unsorted"))</f>
        <v/>
      </c>
      <c r="D2201" s="51">
        <f>IF($B2201="","",IFERROR(INDEX(Lists!$C$4:$C$153,MATCH($B2201,Lists!$A$4:$A$153,0)),"Spending"))</f>
        <v/>
      </c>
      <c r="E2201" s="50" t="n"/>
      <c r="F2201" s="52" t="n"/>
      <c r="G2201" s="50" t="n"/>
      <c r="H2201" s="50" t="n"/>
      <c r="I2201" s="50" t="n"/>
    </row>
    <row r="2202" ht="15" customHeight="1" s="36">
      <c r="A2202" s="49" t="n"/>
      <c r="B2202" s="50" t="n"/>
      <c r="C2202" s="51">
        <f>IF($B2202="","",IFERROR(INDEX(Lists!$B$4:$B$153,MATCH($B2202,Lists!$A$4:$A$153,0)),"Other / Unsorted"))</f>
        <v/>
      </c>
      <c r="D2202" s="51">
        <f>IF($B2202="","",IFERROR(INDEX(Lists!$C$4:$C$153,MATCH($B2202,Lists!$A$4:$A$153,0)),"Spending"))</f>
        <v/>
      </c>
      <c r="E2202" s="50" t="n"/>
      <c r="F2202" s="52" t="n"/>
      <c r="G2202" s="50" t="n"/>
      <c r="H2202" s="50" t="n"/>
      <c r="I2202" s="50" t="n"/>
    </row>
    <row r="2203" ht="15" customHeight="1" s="36">
      <c r="A2203" s="49" t="n"/>
      <c r="B2203" s="50" t="n"/>
      <c r="C2203" s="51">
        <f>IF($B2203="","",IFERROR(INDEX(Lists!$B$4:$B$153,MATCH($B2203,Lists!$A$4:$A$153,0)),"Other / Unsorted"))</f>
        <v/>
      </c>
      <c r="D2203" s="51">
        <f>IF($B2203="","",IFERROR(INDEX(Lists!$C$4:$C$153,MATCH($B2203,Lists!$A$4:$A$153,0)),"Spending"))</f>
        <v/>
      </c>
      <c r="E2203" s="50" t="n"/>
      <c r="F2203" s="52" t="n"/>
      <c r="G2203" s="50" t="n"/>
      <c r="H2203" s="50" t="n"/>
      <c r="I2203" s="50" t="n"/>
    </row>
    <row r="2204" ht="15" customHeight="1" s="36">
      <c r="A2204" s="49" t="n"/>
      <c r="B2204" s="50" t="n"/>
      <c r="C2204" s="51">
        <f>IF($B2204="","",IFERROR(INDEX(Lists!$B$4:$B$153,MATCH($B2204,Lists!$A$4:$A$153,0)),"Other / Unsorted"))</f>
        <v/>
      </c>
      <c r="D2204" s="51">
        <f>IF($B2204="","",IFERROR(INDEX(Lists!$C$4:$C$153,MATCH($B2204,Lists!$A$4:$A$153,0)),"Spending"))</f>
        <v/>
      </c>
      <c r="E2204" s="50" t="n"/>
      <c r="F2204" s="52" t="n"/>
      <c r="G2204" s="50" t="n"/>
      <c r="H2204" s="50" t="n"/>
      <c r="I2204" s="50" t="n"/>
    </row>
    <row r="2205" ht="15" customHeight="1" s="36">
      <c r="A2205" s="49" t="n"/>
      <c r="B2205" s="50" t="n"/>
      <c r="C2205" s="51">
        <f>IF($B2205="","",IFERROR(INDEX(Lists!$B$4:$B$153,MATCH($B2205,Lists!$A$4:$A$153,0)),"Other / Unsorted"))</f>
        <v/>
      </c>
      <c r="D2205" s="51">
        <f>IF($B2205="","",IFERROR(INDEX(Lists!$C$4:$C$153,MATCH($B2205,Lists!$A$4:$A$153,0)),"Spending"))</f>
        <v/>
      </c>
      <c r="E2205" s="50" t="n"/>
      <c r="F2205" s="52" t="n"/>
      <c r="G2205" s="50" t="n"/>
      <c r="H2205" s="50" t="n"/>
      <c r="I2205" s="50" t="n"/>
    </row>
    <row r="2206" ht="15" customHeight="1" s="36">
      <c r="A2206" s="49" t="n"/>
      <c r="B2206" s="50" t="n"/>
      <c r="C2206" s="51">
        <f>IF($B2206="","",IFERROR(INDEX(Lists!$B$4:$B$153,MATCH($B2206,Lists!$A$4:$A$153,0)),"Other / Unsorted"))</f>
        <v/>
      </c>
      <c r="D2206" s="51">
        <f>IF($B2206="","",IFERROR(INDEX(Lists!$C$4:$C$153,MATCH($B2206,Lists!$A$4:$A$153,0)),"Spending"))</f>
        <v/>
      </c>
      <c r="E2206" s="50" t="n"/>
      <c r="F2206" s="52" t="n"/>
      <c r="G2206" s="50" t="n"/>
      <c r="H2206" s="50" t="n"/>
      <c r="I2206" s="50" t="n"/>
    </row>
    <row r="2207" ht="15" customHeight="1" s="36">
      <c r="A2207" s="49" t="n"/>
      <c r="B2207" s="50" t="n"/>
      <c r="C2207" s="51">
        <f>IF($B2207="","",IFERROR(INDEX(Lists!$B$4:$B$153,MATCH($B2207,Lists!$A$4:$A$153,0)),"Other / Unsorted"))</f>
        <v/>
      </c>
      <c r="D2207" s="51">
        <f>IF($B2207="","",IFERROR(INDEX(Lists!$C$4:$C$153,MATCH($B2207,Lists!$A$4:$A$153,0)),"Spending"))</f>
        <v/>
      </c>
      <c r="E2207" s="50" t="n"/>
      <c r="F2207" s="52" t="n"/>
      <c r="G2207" s="50" t="n"/>
      <c r="H2207" s="50" t="n"/>
      <c r="I2207" s="50" t="n"/>
    </row>
    <row r="2208" ht="15" customHeight="1" s="36">
      <c r="A2208" s="49" t="n"/>
      <c r="B2208" s="50" t="n"/>
      <c r="C2208" s="51">
        <f>IF($B2208="","",IFERROR(INDEX(Lists!$B$4:$B$153,MATCH($B2208,Lists!$A$4:$A$153,0)),"Other / Unsorted"))</f>
        <v/>
      </c>
      <c r="D2208" s="51">
        <f>IF($B2208="","",IFERROR(INDEX(Lists!$C$4:$C$153,MATCH($B2208,Lists!$A$4:$A$153,0)),"Spending"))</f>
        <v/>
      </c>
      <c r="E2208" s="50" t="n"/>
      <c r="F2208" s="52" t="n"/>
      <c r="G2208" s="50" t="n"/>
      <c r="H2208" s="50" t="n"/>
      <c r="I2208" s="50" t="n"/>
    </row>
    <row r="2209" ht="15" customHeight="1" s="36">
      <c r="A2209" s="49" t="n"/>
      <c r="B2209" s="50" t="n"/>
      <c r="C2209" s="51">
        <f>IF($B2209="","",IFERROR(INDEX(Lists!$B$4:$B$153,MATCH($B2209,Lists!$A$4:$A$153,0)),"Other / Unsorted"))</f>
        <v/>
      </c>
      <c r="D2209" s="51">
        <f>IF($B2209="","",IFERROR(INDEX(Lists!$C$4:$C$153,MATCH($B2209,Lists!$A$4:$A$153,0)),"Spending"))</f>
        <v/>
      </c>
      <c r="E2209" s="50" t="n"/>
      <c r="F2209" s="52" t="n"/>
      <c r="G2209" s="50" t="n"/>
      <c r="H2209" s="50" t="n"/>
      <c r="I2209" s="50" t="n"/>
    </row>
    <row r="2210" ht="15" customHeight="1" s="36">
      <c r="A2210" s="49" t="n"/>
      <c r="B2210" s="50" t="n"/>
      <c r="C2210" s="51">
        <f>IF($B2210="","",IFERROR(INDEX(Lists!$B$4:$B$153,MATCH($B2210,Lists!$A$4:$A$153,0)),"Other / Unsorted"))</f>
        <v/>
      </c>
      <c r="D2210" s="51">
        <f>IF($B2210="","",IFERROR(INDEX(Lists!$C$4:$C$153,MATCH($B2210,Lists!$A$4:$A$153,0)),"Spending"))</f>
        <v/>
      </c>
      <c r="E2210" s="50" t="n"/>
      <c r="F2210" s="52" t="n"/>
      <c r="G2210" s="50" t="n"/>
      <c r="H2210" s="50" t="n"/>
      <c r="I2210" s="50" t="n"/>
    </row>
    <row r="2211" ht="15" customHeight="1" s="36">
      <c r="A2211" s="49" t="n"/>
      <c r="B2211" s="50" t="n"/>
      <c r="C2211" s="51">
        <f>IF($B2211="","",IFERROR(INDEX(Lists!$B$4:$B$153,MATCH($B2211,Lists!$A$4:$A$153,0)),"Other / Unsorted"))</f>
        <v/>
      </c>
      <c r="D2211" s="51">
        <f>IF($B2211="","",IFERROR(INDEX(Lists!$C$4:$C$153,MATCH($B2211,Lists!$A$4:$A$153,0)),"Spending"))</f>
        <v/>
      </c>
      <c r="E2211" s="50" t="n"/>
      <c r="F2211" s="52" t="n"/>
      <c r="G2211" s="50" t="n"/>
      <c r="H2211" s="50" t="n"/>
      <c r="I2211" s="50" t="n"/>
    </row>
    <row r="2212" ht="15" customHeight="1" s="36">
      <c r="A2212" s="49" t="n"/>
      <c r="B2212" s="50" t="n"/>
      <c r="C2212" s="51">
        <f>IF($B2212="","",IFERROR(INDEX(Lists!$B$4:$B$153,MATCH($B2212,Lists!$A$4:$A$153,0)),"Other / Unsorted"))</f>
        <v/>
      </c>
      <c r="D2212" s="51">
        <f>IF($B2212="","",IFERROR(INDEX(Lists!$C$4:$C$153,MATCH($B2212,Lists!$A$4:$A$153,0)),"Spending"))</f>
        <v/>
      </c>
      <c r="E2212" s="50" t="n"/>
      <c r="F2212" s="52" t="n"/>
      <c r="G2212" s="50" t="n"/>
      <c r="H2212" s="50" t="n"/>
      <c r="I2212" s="50" t="n"/>
    </row>
    <row r="2213" ht="15" customHeight="1" s="36">
      <c r="A2213" s="49" t="n"/>
      <c r="B2213" s="50" t="n"/>
      <c r="C2213" s="51">
        <f>IF($B2213="","",IFERROR(INDEX(Lists!$B$4:$B$153,MATCH($B2213,Lists!$A$4:$A$153,0)),"Other / Unsorted"))</f>
        <v/>
      </c>
      <c r="D2213" s="51">
        <f>IF($B2213="","",IFERROR(INDEX(Lists!$C$4:$C$153,MATCH($B2213,Lists!$A$4:$A$153,0)),"Spending"))</f>
        <v/>
      </c>
      <c r="E2213" s="50" t="n"/>
      <c r="F2213" s="52" t="n"/>
      <c r="G2213" s="50" t="n"/>
      <c r="H2213" s="50" t="n"/>
      <c r="I2213" s="50" t="n"/>
    </row>
    <row r="2214" ht="15" customHeight="1" s="36">
      <c r="A2214" s="49" t="n"/>
      <c r="B2214" s="50" t="n"/>
      <c r="C2214" s="51">
        <f>IF($B2214="","",IFERROR(INDEX(Lists!$B$4:$B$153,MATCH($B2214,Lists!$A$4:$A$153,0)),"Other / Unsorted"))</f>
        <v/>
      </c>
      <c r="D2214" s="51">
        <f>IF($B2214="","",IFERROR(INDEX(Lists!$C$4:$C$153,MATCH($B2214,Lists!$A$4:$A$153,0)),"Spending"))</f>
        <v/>
      </c>
      <c r="E2214" s="50" t="n"/>
      <c r="F2214" s="52" t="n"/>
      <c r="G2214" s="50" t="n"/>
      <c r="H2214" s="50" t="n"/>
      <c r="I2214" s="50" t="n"/>
    </row>
    <row r="2215" ht="15" customHeight="1" s="36">
      <c r="A2215" s="49" t="n"/>
      <c r="B2215" s="50" t="n"/>
      <c r="C2215" s="51">
        <f>IF($B2215="","",IFERROR(INDEX(Lists!$B$4:$B$153,MATCH($B2215,Lists!$A$4:$A$153,0)),"Other / Unsorted"))</f>
        <v/>
      </c>
      <c r="D2215" s="51">
        <f>IF($B2215="","",IFERROR(INDEX(Lists!$C$4:$C$153,MATCH($B2215,Lists!$A$4:$A$153,0)),"Spending"))</f>
        <v/>
      </c>
      <c r="E2215" s="50" t="n"/>
      <c r="F2215" s="52" t="n"/>
      <c r="G2215" s="50" t="n"/>
      <c r="H2215" s="50" t="n"/>
      <c r="I2215" s="50" t="n"/>
    </row>
    <row r="2216" ht="15" customHeight="1" s="36">
      <c r="A2216" s="49" t="n"/>
      <c r="B2216" s="50" t="n"/>
      <c r="C2216" s="51">
        <f>IF($B2216="","",IFERROR(INDEX(Lists!$B$4:$B$153,MATCH($B2216,Lists!$A$4:$A$153,0)),"Other / Unsorted"))</f>
        <v/>
      </c>
      <c r="D2216" s="51">
        <f>IF($B2216="","",IFERROR(INDEX(Lists!$C$4:$C$153,MATCH($B2216,Lists!$A$4:$A$153,0)),"Spending"))</f>
        <v/>
      </c>
      <c r="E2216" s="50" t="n"/>
      <c r="F2216" s="52" t="n"/>
      <c r="G2216" s="50" t="n"/>
      <c r="H2216" s="50" t="n"/>
      <c r="I2216" s="50" t="n"/>
    </row>
    <row r="2217" ht="15" customHeight="1" s="36">
      <c r="A2217" s="49" t="n"/>
      <c r="B2217" s="50" t="n"/>
      <c r="C2217" s="51">
        <f>IF($B2217="","",IFERROR(INDEX(Lists!$B$4:$B$153,MATCH($B2217,Lists!$A$4:$A$153,0)),"Other / Unsorted"))</f>
        <v/>
      </c>
      <c r="D2217" s="51">
        <f>IF($B2217="","",IFERROR(INDEX(Lists!$C$4:$C$153,MATCH($B2217,Lists!$A$4:$A$153,0)),"Spending"))</f>
        <v/>
      </c>
      <c r="E2217" s="50" t="n"/>
      <c r="F2217" s="52" t="n"/>
      <c r="G2217" s="50" t="n"/>
      <c r="H2217" s="50" t="n"/>
      <c r="I2217" s="50" t="n"/>
    </row>
    <row r="2218" ht="15" customHeight="1" s="36">
      <c r="A2218" s="49" t="n"/>
      <c r="B2218" s="50" t="n"/>
      <c r="C2218" s="51">
        <f>IF($B2218="","",IFERROR(INDEX(Lists!$B$4:$B$153,MATCH($B2218,Lists!$A$4:$A$153,0)),"Other / Unsorted"))</f>
        <v/>
      </c>
      <c r="D2218" s="51">
        <f>IF($B2218="","",IFERROR(INDEX(Lists!$C$4:$C$153,MATCH($B2218,Lists!$A$4:$A$153,0)),"Spending"))</f>
        <v/>
      </c>
      <c r="E2218" s="50" t="n"/>
      <c r="F2218" s="52" t="n"/>
      <c r="G2218" s="50" t="n"/>
      <c r="H2218" s="50" t="n"/>
      <c r="I2218" s="50" t="n"/>
    </row>
    <row r="2219" ht="15" customHeight="1" s="36">
      <c r="A2219" s="49" t="n"/>
      <c r="B2219" s="50" t="n"/>
      <c r="C2219" s="51">
        <f>IF($B2219="","",IFERROR(INDEX(Lists!$B$4:$B$153,MATCH($B2219,Lists!$A$4:$A$153,0)),"Other / Unsorted"))</f>
        <v/>
      </c>
      <c r="D2219" s="51">
        <f>IF($B2219="","",IFERROR(INDEX(Lists!$C$4:$C$153,MATCH($B2219,Lists!$A$4:$A$153,0)),"Spending"))</f>
        <v/>
      </c>
      <c r="E2219" s="50" t="n"/>
      <c r="F2219" s="52" t="n"/>
      <c r="G2219" s="50" t="n"/>
      <c r="H2219" s="50" t="n"/>
      <c r="I2219" s="50" t="n"/>
    </row>
    <row r="2220" ht="15" customHeight="1" s="36">
      <c r="A2220" s="49" t="n"/>
      <c r="B2220" s="50" t="n"/>
      <c r="C2220" s="51">
        <f>IF($B2220="","",IFERROR(INDEX(Lists!$B$4:$B$153,MATCH($B2220,Lists!$A$4:$A$153,0)),"Other / Unsorted"))</f>
        <v/>
      </c>
      <c r="D2220" s="51">
        <f>IF($B2220="","",IFERROR(INDEX(Lists!$C$4:$C$153,MATCH($B2220,Lists!$A$4:$A$153,0)),"Spending"))</f>
        <v/>
      </c>
      <c r="E2220" s="50" t="n"/>
      <c r="F2220" s="52" t="n"/>
      <c r="G2220" s="50" t="n"/>
      <c r="H2220" s="50" t="n"/>
      <c r="I2220" s="50" t="n"/>
    </row>
    <row r="2221" ht="15" customHeight="1" s="36">
      <c r="A2221" s="49" t="n"/>
      <c r="B2221" s="50" t="n"/>
      <c r="C2221" s="51">
        <f>IF($B2221="","",IFERROR(INDEX(Lists!$B$4:$B$153,MATCH($B2221,Lists!$A$4:$A$153,0)),"Other / Unsorted"))</f>
        <v/>
      </c>
      <c r="D2221" s="51">
        <f>IF($B2221="","",IFERROR(INDEX(Lists!$C$4:$C$153,MATCH($B2221,Lists!$A$4:$A$153,0)),"Spending"))</f>
        <v/>
      </c>
      <c r="E2221" s="50" t="n"/>
      <c r="F2221" s="52" t="n"/>
      <c r="G2221" s="50" t="n"/>
      <c r="H2221" s="50" t="n"/>
      <c r="I2221" s="50" t="n"/>
    </row>
    <row r="2222" ht="15" customHeight="1" s="36">
      <c r="A2222" s="49" t="n"/>
      <c r="B2222" s="50" t="n"/>
      <c r="C2222" s="51">
        <f>IF($B2222="","",IFERROR(INDEX(Lists!$B$4:$B$153,MATCH($B2222,Lists!$A$4:$A$153,0)),"Other / Unsorted"))</f>
        <v/>
      </c>
      <c r="D2222" s="51">
        <f>IF($B2222="","",IFERROR(INDEX(Lists!$C$4:$C$153,MATCH($B2222,Lists!$A$4:$A$153,0)),"Spending"))</f>
        <v/>
      </c>
      <c r="E2222" s="50" t="n"/>
      <c r="F2222" s="52" t="n"/>
      <c r="G2222" s="50" t="n"/>
      <c r="H2222" s="50" t="n"/>
      <c r="I2222" s="50" t="n"/>
    </row>
    <row r="2223" ht="15" customHeight="1" s="36">
      <c r="A2223" s="49" t="n"/>
      <c r="B2223" s="50" t="n"/>
      <c r="C2223" s="51">
        <f>IF($B2223="","",IFERROR(INDEX(Lists!$B$4:$B$153,MATCH($B2223,Lists!$A$4:$A$153,0)),"Other / Unsorted"))</f>
        <v/>
      </c>
      <c r="D2223" s="51">
        <f>IF($B2223="","",IFERROR(INDEX(Lists!$C$4:$C$153,MATCH($B2223,Lists!$A$4:$A$153,0)),"Spending"))</f>
        <v/>
      </c>
      <c r="E2223" s="50" t="n"/>
      <c r="F2223" s="52" t="n"/>
      <c r="G2223" s="50" t="n"/>
      <c r="H2223" s="50" t="n"/>
      <c r="I2223" s="50" t="n"/>
    </row>
    <row r="2224" ht="15" customHeight="1" s="36">
      <c r="A2224" s="49" t="n"/>
      <c r="B2224" s="50" t="n"/>
      <c r="C2224" s="51">
        <f>IF($B2224="","",IFERROR(INDEX(Lists!$B$4:$B$153,MATCH($B2224,Lists!$A$4:$A$153,0)),"Other / Unsorted"))</f>
        <v/>
      </c>
      <c r="D2224" s="51">
        <f>IF($B2224="","",IFERROR(INDEX(Lists!$C$4:$C$153,MATCH($B2224,Lists!$A$4:$A$153,0)),"Spending"))</f>
        <v/>
      </c>
      <c r="E2224" s="50" t="n"/>
      <c r="F2224" s="52" t="n"/>
      <c r="G2224" s="50" t="n"/>
      <c r="H2224" s="50" t="n"/>
      <c r="I2224" s="50" t="n"/>
    </row>
    <row r="2225" ht="15" customHeight="1" s="36">
      <c r="A2225" s="49" t="n"/>
      <c r="B2225" s="50" t="n"/>
      <c r="C2225" s="51">
        <f>IF($B2225="","",IFERROR(INDEX(Lists!$B$4:$B$153,MATCH($B2225,Lists!$A$4:$A$153,0)),"Other / Unsorted"))</f>
        <v/>
      </c>
      <c r="D2225" s="51">
        <f>IF($B2225="","",IFERROR(INDEX(Lists!$C$4:$C$153,MATCH($B2225,Lists!$A$4:$A$153,0)),"Spending"))</f>
        <v/>
      </c>
      <c r="E2225" s="50" t="n"/>
      <c r="F2225" s="52" t="n"/>
      <c r="G2225" s="50" t="n"/>
      <c r="H2225" s="50" t="n"/>
      <c r="I2225" s="50" t="n"/>
    </row>
    <row r="2226" ht="15" customHeight="1" s="36">
      <c r="A2226" s="49" t="n"/>
      <c r="B2226" s="50" t="n"/>
      <c r="C2226" s="51">
        <f>IF($B2226="","",IFERROR(INDEX(Lists!$B$4:$B$153,MATCH($B2226,Lists!$A$4:$A$153,0)),"Other / Unsorted"))</f>
        <v/>
      </c>
      <c r="D2226" s="51">
        <f>IF($B2226="","",IFERROR(INDEX(Lists!$C$4:$C$153,MATCH($B2226,Lists!$A$4:$A$153,0)),"Spending"))</f>
        <v/>
      </c>
      <c r="E2226" s="50" t="n"/>
      <c r="F2226" s="52" t="n"/>
      <c r="G2226" s="50" t="n"/>
      <c r="H2226" s="50" t="n"/>
      <c r="I2226" s="50" t="n"/>
    </row>
    <row r="2227" ht="15" customHeight="1" s="36">
      <c r="A2227" s="49" t="n"/>
      <c r="B2227" s="50" t="n"/>
      <c r="C2227" s="51">
        <f>IF($B2227="","",IFERROR(INDEX(Lists!$B$4:$B$153,MATCH($B2227,Lists!$A$4:$A$153,0)),"Other / Unsorted"))</f>
        <v/>
      </c>
      <c r="D2227" s="51">
        <f>IF($B2227="","",IFERROR(INDEX(Lists!$C$4:$C$153,MATCH($B2227,Lists!$A$4:$A$153,0)),"Spending"))</f>
        <v/>
      </c>
      <c r="E2227" s="50" t="n"/>
      <c r="F2227" s="52" t="n"/>
      <c r="G2227" s="50" t="n"/>
      <c r="H2227" s="50" t="n"/>
      <c r="I2227" s="50" t="n"/>
    </row>
    <row r="2228" ht="15" customHeight="1" s="36">
      <c r="A2228" s="49" t="n"/>
      <c r="B2228" s="50" t="n"/>
      <c r="C2228" s="51">
        <f>IF($B2228="","",IFERROR(INDEX(Lists!$B$4:$B$153,MATCH($B2228,Lists!$A$4:$A$153,0)),"Other / Unsorted"))</f>
        <v/>
      </c>
      <c r="D2228" s="51">
        <f>IF($B2228="","",IFERROR(INDEX(Lists!$C$4:$C$153,MATCH($B2228,Lists!$A$4:$A$153,0)),"Spending"))</f>
        <v/>
      </c>
      <c r="E2228" s="50" t="n"/>
      <c r="F2228" s="52" t="n"/>
      <c r="G2228" s="50" t="n"/>
      <c r="H2228" s="50" t="n"/>
      <c r="I2228" s="50" t="n"/>
    </row>
    <row r="2229" ht="15" customHeight="1" s="36">
      <c r="A2229" s="49" t="n"/>
      <c r="B2229" s="50" t="n"/>
      <c r="C2229" s="51">
        <f>IF($B2229="","",IFERROR(INDEX(Lists!$B$4:$B$153,MATCH($B2229,Lists!$A$4:$A$153,0)),"Other / Unsorted"))</f>
        <v/>
      </c>
      <c r="D2229" s="51">
        <f>IF($B2229="","",IFERROR(INDEX(Lists!$C$4:$C$153,MATCH($B2229,Lists!$A$4:$A$153,0)),"Spending"))</f>
        <v/>
      </c>
      <c r="E2229" s="50" t="n"/>
      <c r="F2229" s="52" t="n"/>
      <c r="G2229" s="50" t="n"/>
      <c r="H2229" s="50" t="n"/>
      <c r="I2229" s="50" t="n"/>
    </row>
    <row r="2230" ht="15" customHeight="1" s="36">
      <c r="A2230" s="49" t="n"/>
      <c r="B2230" s="50" t="n"/>
      <c r="C2230" s="51">
        <f>IF($B2230="","",IFERROR(INDEX(Lists!$B$4:$B$153,MATCH($B2230,Lists!$A$4:$A$153,0)),"Other / Unsorted"))</f>
        <v/>
      </c>
      <c r="D2230" s="51">
        <f>IF($B2230="","",IFERROR(INDEX(Lists!$C$4:$C$153,MATCH($B2230,Lists!$A$4:$A$153,0)),"Spending"))</f>
        <v/>
      </c>
      <c r="E2230" s="50" t="n"/>
      <c r="F2230" s="52" t="n"/>
      <c r="G2230" s="50" t="n"/>
      <c r="H2230" s="50" t="n"/>
      <c r="I2230" s="50" t="n"/>
    </row>
    <row r="2231" ht="15" customHeight="1" s="36">
      <c r="A2231" s="49" t="n"/>
      <c r="B2231" s="50" t="n"/>
      <c r="C2231" s="51">
        <f>IF($B2231="","",IFERROR(INDEX(Lists!$B$4:$B$153,MATCH($B2231,Lists!$A$4:$A$153,0)),"Other / Unsorted"))</f>
        <v/>
      </c>
      <c r="D2231" s="51">
        <f>IF($B2231="","",IFERROR(INDEX(Lists!$C$4:$C$153,MATCH($B2231,Lists!$A$4:$A$153,0)),"Spending"))</f>
        <v/>
      </c>
      <c r="E2231" s="50" t="n"/>
      <c r="F2231" s="52" t="n"/>
      <c r="G2231" s="50" t="n"/>
      <c r="H2231" s="50" t="n"/>
      <c r="I2231" s="50" t="n"/>
    </row>
    <row r="2232" ht="15" customHeight="1" s="36">
      <c r="A2232" s="49" t="n"/>
      <c r="B2232" s="50" t="n"/>
      <c r="C2232" s="51">
        <f>IF($B2232="","",IFERROR(INDEX(Lists!$B$4:$B$153,MATCH($B2232,Lists!$A$4:$A$153,0)),"Other / Unsorted"))</f>
        <v/>
      </c>
      <c r="D2232" s="51">
        <f>IF($B2232="","",IFERROR(INDEX(Lists!$C$4:$C$153,MATCH($B2232,Lists!$A$4:$A$153,0)),"Spending"))</f>
        <v/>
      </c>
      <c r="E2232" s="50" t="n"/>
      <c r="F2232" s="52" t="n"/>
      <c r="G2232" s="50" t="n"/>
      <c r="H2232" s="50" t="n"/>
      <c r="I2232" s="50" t="n"/>
    </row>
    <row r="2233" ht="15" customHeight="1" s="36">
      <c r="A2233" s="49" t="n"/>
      <c r="B2233" s="50" t="n"/>
      <c r="C2233" s="51">
        <f>IF($B2233="","",IFERROR(INDEX(Lists!$B$4:$B$153,MATCH($B2233,Lists!$A$4:$A$153,0)),"Other / Unsorted"))</f>
        <v/>
      </c>
      <c r="D2233" s="51">
        <f>IF($B2233="","",IFERROR(INDEX(Lists!$C$4:$C$153,MATCH($B2233,Lists!$A$4:$A$153,0)),"Spending"))</f>
        <v/>
      </c>
      <c r="E2233" s="50" t="n"/>
      <c r="F2233" s="52" t="n"/>
      <c r="G2233" s="50" t="n"/>
      <c r="H2233" s="50" t="n"/>
      <c r="I2233" s="50" t="n"/>
    </row>
    <row r="2234" ht="15" customHeight="1" s="36">
      <c r="A2234" s="49" t="n"/>
      <c r="B2234" s="50" t="n"/>
      <c r="C2234" s="51">
        <f>IF($B2234="","",IFERROR(INDEX(Lists!$B$4:$B$153,MATCH($B2234,Lists!$A$4:$A$153,0)),"Other / Unsorted"))</f>
        <v/>
      </c>
      <c r="D2234" s="51">
        <f>IF($B2234="","",IFERROR(INDEX(Lists!$C$4:$C$153,MATCH($B2234,Lists!$A$4:$A$153,0)),"Spending"))</f>
        <v/>
      </c>
      <c r="E2234" s="50" t="n"/>
      <c r="F2234" s="52" t="n"/>
      <c r="G2234" s="50" t="n"/>
      <c r="H2234" s="50" t="n"/>
      <c r="I2234" s="50" t="n"/>
    </row>
    <row r="2235" ht="15" customHeight="1" s="36">
      <c r="A2235" s="49" t="n"/>
      <c r="B2235" s="50" t="n"/>
      <c r="C2235" s="51">
        <f>IF($B2235="","",IFERROR(INDEX(Lists!$B$4:$B$153,MATCH($B2235,Lists!$A$4:$A$153,0)),"Other / Unsorted"))</f>
        <v/>
      </c>
      <c r="D2235" s="51">
        <f>IF($B2235="","",IFERROR(INDEX(Lists!$C$4:$C$153,MATCH($B2235,Lists!$A$4:$A$153,0)),"Spending"))</f>
        <v/>
      </c>
      <c r="E2235" s="50" t="n"/>
      <c r="F2235" s="52" t="n"/>
      <c r="G2235" s="50" t="n"/>
      <c r="H2235" s="50" t="n"/>
      <c r="I2235" s="50" t="n"/>
    </row>
    <row r="2236" ht="15" customHeight="1" s="36">
      <c r="A2236" s="49" t="n"/>
      <c r="B2236" s="50" t="n"/>
      <c r="C2236" s="51">
        <f>IF($B2236="","",IFERROR(INDEX(Lists!$B$4:$B$153,MATCH($B2236,Lists!$A$4:$A$153,0)),"Other / Unsorted"))</f>
        <v/>
      </c>
      <c r="D2236" s="51">
        <f>IF($B2236="","",IFERROR(INDEX(Lists!$C$4:$C$153,MATCH($B2236,Lists!$A$4:$A$153,0)),"Spending"))</f>
        <v/>
      </c>
      <c r="E2236" s="50" t="n"/>
      <c r="F2236" s="52" t="n"/>
      <c r="G2236" s="50" t="n"/>
      <c r="H2236" s="50" t="n"/>
      <c r="I2236" s="50" t="n"/>
    </row>
    <row r="2237" ht="15" customHeight="1" s="36">
      <c r="A2237" s="49" t="n"/>
      <c r="B2237" s="50" t="n"/>
      <c r="C2237" s="51">
        <f>IF($B2237="","",IFERROR(INDEX(Lists!$B$4:$B$153,MATCH($B2237,Lists!$A$4:$A$153,0)),"Other / Unsorted"))</f>
        <v/>
      </c>
      <c r="D2237" s="51">
        <f>IF($B2237="","",IFERROR(INDEX(Lists!$C$4:$C$153,MATCH($B2237,Lists!$A$4:$A$153,0)),"Spending"))</f>
        <v/>
      </c>
      <c r="E2237" s="50" t="n"/>
      <c r="F2237" s="52" t="n"/>
      <c r="G2237" s="50" t="n"/>
      <c r="H2237" s="50" t="n"/>
      <c r="I2237" s="50" t="n"/>
    </row>
    <row r="2238" ht="15" customHeight="1" s="36">
      <c r="A2238" s="49" t="n"/>
      <c r="B2238" s="50" t="n"/>
      <c r="C2238" s="51">
        <f>IF($B2238="","",IFERROR(INDEX(Lists!$B$4:$B$153,MATCH($B2238,Lists!$A$4:$A$153,0)),"Other / Unsorted"))</f>
        <v/>
      </c>
      <c r="D2238" s="51">
        <f>IF($B2238="","",IFERROR(INDEX(Lists!$C$4:$C$153,MATCH($B2238,Lists!$A$4:$A$153,0)),"Spending"))</f>
        <v/>
      </c>
      <c r="E2238" s="50" t="n"/>
      <c r="F2238" s="52" t="n"/>
      <c r="G2238" s="50" t="n"/>
      <c r="H2238" s="50" t="n"/>
      <c r="I2238" s="50" t="n"/>
    </row>
    <row r="2239" ht="15" customHeight="1" s="36">
      <c r="A2239" s="49" t="n"/>
      <c r="B2239" s="50" t="n"/>
      <c r="C2239" s="51">
        <f>IF($B2239="","",IFERROR(INDEX(Lists!$B$4:$B$153,MATCH($B2239,Lists!$A$4:$A$153,0)),"Other / Unsorted"))</f>
        <v/>
      </c>
      <c r="D2239" s="51">
        <f>IF($B2239="","",IFERROR(INDEX(Lists!$C$4:$C$153,MATCH($B2239,Lists!$A$4:$A$153,0)),"Spending"))</f>
        <v/>
      </c>
      <c r="E2239" s="50" t="n"/>
      <c r="F2239" s="52" t="n"/>
      <c r="G2239" s="50" t="n"/>
      <c r="H2239" s="50" t="n"/>
      <c r="I2239" s="50" t="n"/>
    </row>
    <row r="2240" ht="15" customHeight="1" s="36">
      <c r="A2240" s="49" t="n"/>
      <c r="B2240" s="50" t="n"/>
      <c r="C2240" s="51">
        <f>IF($B2240="","",IFERROR(INDEX(Lists!$B$4:$B$153,MATCH($B2240,Lists!$A$4:$A$153,0)),"Other / Unsorted"))</f>
        <v/>
      </c>
      <c r="D2240" s="51">
        <f>IF($B2240="","",IFERROR(INDEX(Lists!$C$4:$C$153,MATCH($B2240,Lists!$A$4:$A$153,0)),"Spending"))</f>
        <v/>
      </c>
      <c r="E2240" s="50" t="n"/>
      <c r="F2240" s="52" t="n"/>
      <c r="G2240" s="50" t="n"/>
      <c r="H2240" s="50" t="n"/>
      <c r="I2240" s="50" t="n"/>
    </row>
    <row r="2241" ht="15" customHeight="1" s="36">
      <c r="A2241" s="49" t="n"/>
      <c r="B2241" s="50" t="n"/>
      <c r="C2241" s="51">
        <f>IF($B2241="","",IFERROR(INDEX(Lists!$B$4:$B$153,MATCH($B2241,Lists!$A$4:$A$153,0)),"Other / Unsorted"))</f>
        <v/>
      </c>
      <c r="D2241" s="51">
        <f>IF($B2241="","",IFERROR(INDEX(Lists!$C$4:$C$153,MATCH($B2241,Lists!$A$4:$A$153,0)),"Spending"))</f>
        <v/>
      </c>
      <c r="E2241" s="50" t="n"/>
      <c r="F2241" s="52" t="n"/>
      <c r="G2241" s="50" t="n"/>
      <c r="H2241" s="50" t="n"/>
      <c r="I2241" s="50" t="n"/>
    </row>
    <row r="2242" ht="15" customHeight="1" s="36">
      <c r="A2242" s="49" t="n"/>
      <c r="B2242" s="50" t="n"/>
      <c r="C2242" s="51">
        <f>IF($B2242="","",IFERROR(INDEX(Lists!$B$4:$B$153,MATCH($B2242,Lists!$A$4:$A$153,0)),"Other / Unsorted"))</f>
        <v/>
      </c>
      <c r="D2242" s="51">
        <f>IF($B2242="","",IFERROR(INDEX(Lists!$C$4:$C$153,MATCH($B2242,Lists!$A$4:$A$153,0)),"Spending"))</f>
        <v/>
      </c>
      <c r="E2242" s="50" t="n"/>
      <c r="F2242" s="52" t="n"/>
      <c r="G2242" s="50" t="n"/>
      <c r="H2242" s="50" t="n"/>
      <c r="I2242" s="50" t="n"/>
    </row>
    <row r="2243" ht="15" customHeight="1" s="36">
      <c r="A2243" s="49" t="n"/>
      <c r="B2243" s="50" t="n"/>
      <c r="C2243" s="51">
        <f>IF($B2243="","",IFERROR(INDEX(Lists!$B$4:$B$153,MATCH($B2243,Lists!$A$4:$A$153,0)),"Other / Unsorted"))</f>
        <v/>
      </c>
      <c r="D2243" s="51">
        <f>IF($B2243="","",IFERROR(INDEX(Lists!$C$4:$C$153,MATCH($B2243,Lists!$A$4:$A$153,0)),"Spending"))</f>
        <v/>
      </c>
      <c r="E2243" s="50" t="n"/>
      <c r="F2243" s="52" t="n"/>
      <c r="G2243" s="50" t="n"/>
      <c r="H2243" s="50" t="n"/>
      <c r="I2243" s="50" t="n"/>
    </row>
    <row r="2244" ht="15" customHeight="1" s="36">
      <c r="A2244" s="49" t="n"/>
      <c r="B2244" s="50" t="n"/>
      <c r="C2244" s="51">
        <f>IF($B2244="","",IFERROR(INDEX(Lists!$B$4:$B$153,MATCH($B2244,Lists!$A$4:$A$153,0)),"Other / Unsorted"))</f>
        <v/>
      </c>
      <c r="D2244" s="51">
        <f>IF($B2244="","",IFERROR(INDEX(Lists!$C$4:$C$153,MATCH($B2244,Lists!$A$4:$A$153,0)),"Spending"))</f>
        <v/>
      </c>
      <c r="E2244" s="50" t="n"/>
      <c r="F2244" s="52" t="n"/>
      <c r="G2244" s="50" t="n"/>
      <c r="H2244" s="50" t="n"/>
      <c r="I2244" s="50" t="n"/>
    </row>
    <row r="2245" ht="15" customHeight="1" s="36">
      <c r="A2245" s="49" t="n"/>
      <c r="B2245" s="50" t="n"/>
      <c r="C2245" s="51">
        <f>IF($B2245="","",IFERROR(INDEX(Lists!$B$4:$B$153,MATCH($B2245,Lists!$A$4:$A$153,0)),"Other / Unsorted"))</f>
        <v/>
      </c>
      <c r="D2245" s="51">
        <f>IF($B2245="","",IFERROR(INDEX(Lists!$C$4:$C$153,MATCH($B2245,Lists!$A$4:$A$153,0)),"Spending"))</f>
        <v/>
      </c>
      <c r="E2245" s="50" t="n"/>
      <c r="F2245" s="52" t="n"/>
      <c r="G2245" s="50" t="n"/>
      <c r="H2245" s="50" t="n"/>
      <c r="I2245" s="50" t="n"/>
    </row>
    <row r="2246" ht="15" customHeight="1" s="36">
      <c r="A2246" s="49" t="n"/>
      <c r="B2246" s="50" t="n"/>
      <c r="C2246" s="51">
        <f>IF($B2246="","",IFERROR(INDEX(Lists!$B$4:$B$153,MATCH($B2246,Lists!$A$4:$A$153,0)),"Other / Unsorted"))</f>
        <v/>
      </c>
      <c r="D2246" s="51">
        <f>IF($B2246="","",IFERROR(INDEX(Lists!$C$4:$C$153,MATCH($B2246,Lists!$A$4:$A$153,0)),"Spending"))</f>
        <v/>
      </c>
      <c r="E2246" s="50" t="n"/>
      <c r="F2246" s="52" t="n"/>
      <c r="G2246" s="50" t="n"/>
      <c r="H2246" s="50" t="n"/>
      <c r="I2246" s="50" t="n"/>
    </row>
    <row r="2247" ht="15" customHeight="1" s="36">
      <c r="A2247" s="49" t="n"/>
      <c r="B2247" s="50" t="n"/>
      <c r="C2247" s="51">
        <f>IF($B2247="","",IFERROR(INDEX(Lists!$B$4:$B$153,MATCH($B2247,Lists!$A$4:$A$153,0)),"Other / Unsorted"))</f>
        <v/>
      </c>
      <c r="D2247" s="51">
        <f>IF($B2247="","",IFERROR(INDEX(Lists!$C$4:$C$153,MATCH($B2247,Lists!$A$4:$A$153,0)),"Spending"))</f>
        <v/>
      </c>
      <c r="E2247" s="50" t="n"/>
      <c r="F2247" s="52" t="n"/>
      <c r="G2247" s="50" t="n"/>
      <c r="H2247" s="50" t="n"/>
      <c r="I2247" s="50" t="n"/>
    </row>
    <row r="2248" ht="15" customHeight="1" s="36">
      <c r="A2248" s="49" t="n"/>
      <c r="B2248" s="50" t="n"/>
      <c r="C2248" s="51">
        <f>IF($B2248="","",IFERROR(INDEX(Lists!$B$4:$B$153,MATCH($B2248,Lists!$A$4:$A$153,0)),"Other / Unsorted"))</f>
        <v/>
      </c>
      <c r="D2248" s="51">
        <f>IF($B2248="","",IFERROR(INDEX(Lists!$C$4:$C$153,MATCH($B2248,Lists!$A$4:$A$153,0)),"Spending"))</f>
        <v/>
      </c>
      <c r="E2248" s="50" t="n"/>
      <c r="F2248" s="52" t="n"/>
      <c r="G2248" s="50" t="n"/>
      <c r="H2248" s="50" t="n"/>
      <c r="I2248" s="50" t="n"/>
    </row>
    <row r="2249" ht="15" customHeight="1" s="36">
      <c r="A2249" s="49" t="n"/>
      <c r="B2249" s="50" t="n"/>
      <c r="C2249" s="51">
        <f>IF($B2249="","",IFERROR(INDEX(Lists!$B$4:$B$153,MATCH($B2249,Lists!$A$4:$A$153,0)),"Other / Unsorted"))</f>
        <v/>
      </c>
      <c r="D2249" s="51">
        <f>IF($B2249="","",IFERROR(INDEX(Lists!$C$4:$C$153,MATCH($B2249,Lists!$A$4:$A$153,0)),"Spending"))</f>
        <v/>
      </c>
      <c r="E2249" s="50" t="n"/>
      <c r="F2249" s="52" t="n"/>
      <c r="G2249" s="50" t="n"/>
      <c r="H2249" s="50" t="n"/>
      <c r="I2249" s="50" t="n"/>
    </row>
    <row r="2250" ht="15" customHeight="1" s="36">
      <c r="A2250" s="49" t="n"/>
      <c r="B2250" s="50" t="n"/>
      <c r="C2250" s="51">
        <f>IF($B2250="","",IFERROR(INDEX(Lists!$B$4:$B$153,MATCH($B2250,Lists!$A$4:$A$153,0)),"Other / Unsorted"))</f>
        <v/>
      </c>
      <c r="D2250" s="51">
        <f>IF($B2250="","",IFERROR(INDEX(Lists!$C$4:$C$153,MATCH($B2250,Lists!$A$4:$A$153,0)),"Spending"))</f>
        <v/>
      </c>
      <c r="E2250" s="50" t="n"/>
      <c r="F2250" s="52" t="n"/>
      <c r="G2250" s="50" t="n"/>
      <c r="H2250" s="50" t="n"/>
      <c r="I2250" s="50" t="n"/>
    </row>
    <row r="2251" ht="15" customHeight="1" s="36">
      <c r="A2251" s="49" t="n"/>
      <c r="B2251" s="50" t="n"/>
      <c r="C2251" s="51">
        <f>IF($B2251="","",IFERROR(INDEX(Lists!$B$4:$B$153,MATCH($B2251,Lists!$A$4:$A$153,0)),"Other / Unsorted"))</f>
        <v/>
      </c>
      <c r="D2251" s="51">
        <f>IF($B2251="","",IFERROR(INDEX(Lists!$C$4:$C$153,MATCH($B2251,Lists!$A$4:$A$153,0)),"Spending"))</f>
        <v/>
      </c>
      <c r="E2251" s="50" t="n"/>
      <c r="F2251" s="52" t="n"/>
      <c r="G2251" s="50" t="n"/>
      <c r="H2251" s="50" t="n"/>
      <c r="I2251" s="50" t="n"/>
    </row>
    <row r="2252" ht="15" customHeight="1" s="36">
      <c r="A2252" s="49" t="n"/>
      <c r="B2252" s="50" t="n"/>
      <c r="C2252" s="51">
        <f>IF($B2252="","",IFERROR(INDEX(Lists!$B$4:$B$153,MATCH($B2252,Lists!$A$4:$A$153,0)),"Other / Unsorted"))</f>
        <v/>
      </c>
      <c r="D2252" s="51">
        <f>IF($B2252="","",IFERROR(INDEX(Lists!$C$4:$C$153,MATCH($B2252,Lists!$A$4:$A$153,0)),"Spending"))</f>
        <v/>
      </c>
      <c r="E2252" s="50" t="n"/>
      <c r="F2252" s="52" t="n"/>
      <c r="G2252" s="50" t="n"/>
      <c r="H2252" s="50" t="n"/>
      <c r="I2252" s="50" t="n"/>
    </row>
    <row r="2253" ht="15" customHeight="1" s="36">
      <c r="A2253" s="49" t="n"/>
      <c r="B2253" s="50" t="n"/>
      <c r="C2253" s="51">
        <f>IF($B2253="","",IFERROR(INDEX(Lists!$B$4:$B$153,MATCH($B2253,Lists!$A$4:$A$153,0)),"Other / Unsorted"))</f>
        <v/>
      </c>
      <c r="D2253" s="51">
        <f>IF($B2253="","",IFERROR(INDEX(Lists!$C$4:$C$153,MATCH($B2253,Lists!$A$4:$A$153,0)),"Spending"))</f>
        <v/>
      </c>
      <c r="E2253" s="50" t="n"/>
      <c r="F2253" s="52" t="n"/>
      <c r="G2253" s="50" t="n"/>
      <c r="H2253" s="50" t="n"/>
      <c r="I2253" s="50" t="n"/>
    </row>
    <row r="2254" ht="15" customHeight="1" s="36">
      <c r="A2254" s="49" t="n"/>
      <c r="B2254" s="50" t="n"/>
      <c r="C2254" s="51">
        <f>IF($B2254="","",IFERROR(INDEX(Lists!$B$4:$B$153,MATCH($B2254,Lists!$A$4:$A$153,0)),"Other / Unsorted"))</f>
        <v/>
      </c>
      <c r="D2254" s="51">
        <f>IF($B2254="","",IFERROR(INDEX(Lists!$C$4:$C$153,MATCH($B2254,Lists!$A$4:$A$153,0)),"Spending"))</f>
        <v/>
      </c>
      <c r="E2254" s="50" t="n"/>
      <c r="F2254" s="52" t="n"/>
      <c r="G2254" s="50" t="n"/>
      <c r="H2254" s="50" t="n"/>
      <c r="I2254" s="50" t="n"/>
    </row>
    <row r="2255" ht="15" customHeight="1" s="36">
      <c r="A2255" s="49" t="n"/>
      <c r="B2255" s="50" t="n"/>
      <c r="C2255" s="51">
        <f>IF($B2255="","",IFERROR(INDEX(Lists!$B$4:$B$153,MATCH($B2255,Lists!$A$4:$A$153,0)),"Other / Unsorted"))</f>
        <v/>
      </c>
      <c r="D2255" s="51">
        <f>IF($B2255="","",IFERROR(INDEX(Lists!$C$4:$C$153,MATCH($B2255,Lists!$A$4:$A$153,0)),"Spending"))</f>
        <v/>
      </c>
      <c r="E2255" s="50" t="n"/>
      <c r="F2255" s="52" t="n"/>
      <c r="G2255" s="50" t="n"/>
      <c r="H2255" s="50" t="n"/>
      <c r="I2255" s="50" t="n"/>
    </row>
    <row r="2256" ht="15" customHeight="1" s="36">
      <c r="A2256" s="49" t="n"/>
      <c r="B2256" s="50" t="n"/>
      <c r="C2256" s="51">
        <f>IF($B2256="","",IFERROR(INDEX(Lists!$B$4:$B$153,MATCH($B2256,Lists!$A$4:$A$153,0)),"Other / Unsorted"))</f>
        <v/>
      </c>
      <c r="D2256" s="51">
        <f>IF($B2256="","",IFERROR(INDEX(Lists!$C$4:$C$153,MATCH($B2256,Lists!$A$4:$A$153,0)),"Spending"))</f>
        <v/>
      </c>
      <c r="E2256" s="50" t="n"/>
      <c r="F2256" s="52" t="n"/>
      <c r="G2256" s="50" t="n"/>
      <c r="H2256" s="50" t="n"/>
      <c r="I2256" s="50" t="n"/>
    </row>
    <row r="2257" ht="15" customHeight="1" s="36">
      <c r="A2257" s="49" t="n"/>
      <c r="B2257" s="50" t="n"/>
      <c r="C2257" s="51">
        <f>IF($B2257="","",IFERROR(INDEX(Lists!$B$4:$B$153,MATCH($B2257,Lists!$A$4:$A$153,0)),"Other / Unsorted"))</f>
        <v/>
      </c>
      <c r="D2257" s="51">
        <f>IF($B2257="","",IFERROR(INDEX(Lists!$C$4:$C$153,MATCH($B2257,Lists!$A$4:$A$153,0)),"Spending"))</f>
        <v/>
      </c>
      <c r="E2257" s="50" t="n"/>
      <c r="F2257" s="52" t="n"/>
      <c r="G2257" s="50" t="n"/>
      <c r="H2257" s="50" t="n"/>
      <c r="I2257" s="50" t="n"/>
    </row>
    <row r="2258" ht="15" customHeight="1" s="36">
      <c r="A2258" s="49" t="n"/>
      <c r="B2258" s="50" t="n"/>
      <c r="C2258" s="51">
        <f>IF($B2258="","",IFERROR(INDEX(Lists!$B$4:$B$153,MATCH($B2258,Lists!$A$4:$A$153,0)),"Other / Unsorted"))</f>
        <v/>
      </c>
      <c r="D2258" s="51">
        <f>IF($B2258="","",IFERROR(INDEX(Lists!$C$4:$C$153,MATCH($B2258,Lists!$A$4:$A$153,0)),"Spending"))</f>
        <v/>
      </c>
      <c r="E2258" s="50" t="n"/>
      <c r="F2258" s="52" t="n"/>
      <c r="G2258" s="50" t="n"/>
      <c r="H2258" s="50" t="n"/>
      <c r="I2258" s="50" t="n"/>
    </row>
    <row r="2259" ht="15" customHeight="1" s="36">
      <c r="A2259" s="49" t="n"/>
      <c r="B2259" s="50" t="n"/>
      <c r="C2259" s="51">
        <f>IF($B2259="","",IFERROR(INDEX(Lists!$B$4:$B$153,MATCH($B2259,Lists!$A$4:$A$153,0)),"Other / Unsorted"))</f>
        <v/>
      </c>
      <c r="D2259" s="51">
        <f>IF($B2259="","",IFERROR(INDEX(Lists!$C$4:$C$153,MATCH($B2259,Lists!$A$4:$A$153,0)),"Spending"))</f>
        <v/>
      </c>
      <c r="E2259" s="50" t="n"/>
      <c r="F2259" s="52" t="n"/>
      <c r="G2259" s="50" t="n"/>
      <c r="H2259" s="50" t="n"/>
      <c r="I2259" s="50" t="n"/>
    </row>
    <row r="2260" ht="15" customHeight="1" s="36">
      <c r="A2260" s="49" t="n"/>
      <c r="B2260" s="50" t="n"/>
      <c r="C2260" s="51">
        <f>IF($B2260="","",IFERROR(INDEX(Lists!$B$4:$B$153,MATCH($B2260,Lists!$A$4:$A$153,0)),"Other / Unsorted"))</f>
        <v/>
      </c>
      <c r="D2260" s="51">
        <f>IF($B2260="","",IFERROR(INDEX(Lists!$C$4:$C$153,MATCH($B2260,Lists!$A$4:$A$153,0)),"Spending"))</f>
        <v/>
      </c>
      <c r="E2260" s="50" t="n"/>
      <c r="F2260" s="52" t="n"/>
      <c r="G2260" s="50" t="n"/>
      <c r="H2260" s="50" t="n"/>
      <c r="I2260" s="50" t="n"/>
    </row>
    <row r="2261" ht="15" customHeight="1" s="36">
      <c r="A2261" s="49" t="n"/>
      <c r="B2261" s="50" t="n"/>
      <c r="C2261" s="51">
        <f>IF($B2261="","",IFERROR(INDEX(Lists!$B$4:$B$153,MATCH($B2261,Lists!$A$4:$A$153,0)),"Other / Unsorted"))</f>
        <v/>
      </c>
      <c r="D2261" s="51">
        <f>IF($B2261="","",IFERROR(INDEX(Lists!$C$4:$C$153,MATCH($B2261,Lists!$A$4:$A$153,0)),"Spending"))</f>
        <v/>
      </c>
      <c r="E2261" s="50" t="n"/>
      <c r="F2261" s="52" t="n"/>
      <c r="G2261" s="50" t="n"/>
      <c r="H2261" s="50" t="n"/>
      <c r="I2261" s="50" t="n"/>
    </row>
    <row r="2262" ht="15" customHeight="1" s="36">
      <c r="A2262" s="49" t="n"/>
      <c r="B2262" s="50" t="n"/>
      <c r="C2262" s="51">
        <f>IF($B2262="","",IFERROR(INDEX(Lists!$B$4:$B$153,MATCH($B2262,Lists!$A$4:$A$153,0)),"Other / Unsorted"))</f>
        <v/>
      </c>
      <c r="D2262" s="51">
        <f>IF($B2262="","",IFERROR(INDEX(Lists!$C$4:$C$153,MATCH($B2262,Lists!$A$4:$A$153,0)),"Spending"))</f>
        <v/>
      </c>
      <c r="E2262" s="50" t="n"/>
      <c r="F2262" s="52" t="n"/>
      <c r="G2262" s="50" t="n"/>
      <c r="H2262" s="50" t="n"/>
      <c r="I2262" s="50" t="n"/>
    </row>
    <row r="2263" ht="15" customHeight="1" s="36">
      <c r="A2263" s="49" t="n"/>
      <c r="B2263" s="50" t="n"/>
      <c r="C2263" s="51">
        <f>IF($B2263="","",IFERROR(INDEX(Lists!$B$4:$B$153,MATCH($B2263,Lists!$A$4:$A$153,0)),"Other / Unsorted"))</f>
        <v/>
      </c>
      <c r="D2263" s="51">
        <f>IF($B2263="","",IFERROR(INDEX(Lists!$C$4:$C$153,MATCH($B2263,Lists!$A$4:$A$153,0)),"Spending"))</f>
        <v/>
      </c>
      <c r="E2263" s="50" t="n"/>
      <c r="F2263" s="52" t="n"/>
      <c r="G2263" s="50" t="n"/>
      <c r="H2263" s="50" t="n"/>
      <c r="I2263" s="50" t="n"/>
    </row>
    <row r="2264" ht="15" customHeight="1" s="36">
      <c r="A2264" s="49" t="n"/>
      <c r="B2264" s="50" t="n"/>
      <c r="C2264" s="51">
        <f>IF($B2264="","",IFERROR(INDEX(Lists!$B$4:$B$153,MATCH($B2264,Lists!$A$4:$A$153,0)),"Other / Unsorted"))</f>
        <v/>
      </c>
      <c r="D2264" s="51">
        <f>IF($B2264="","",IFERROR(INDEX(Lists!$C$4:$C$153,MATCH($B2264,Lists!$A$4:$A$153,0)),"Spending"))</f>
        <v/>
      </c>
      <c r="E2264" s="50" t="n"/>
      <c r="F2264" s="52" t="n"/>
      <c r="G2264" s="50" t="n"/>
      <c r="H2264" s="50" t="n"/>
      <c r="I2264" s="50" t="n"/>
    </row>
    <row r="2265" ht="15" customHeight="1" s="36">
      <c r="A2265" s="49" t="n"/>
      <c r="B2265" s="50" t="n"/>
      <c r="C2265" s="51">
        <f>IF($B2265="","",IFERROR(INDEX(Lists!$B$4:$B$153,MATCH($B2265,Lists!$A$4:$A$153,0)),"Other / Unsorted"))</f>
        <v/>
      </c>
      <c r="D2265" s="51">
        <f>IF($B2265="","",IFERROR(INDEX(Lists!$C$4:$C$153,MATCH($B2265,Lists!$A$4:$A$153,0)),"Spending"))</f>
        <v/>
      </c>
      <c r="E2265" s="50" t="n"/>
      <c r="F2265" s="52" t="n"/>
      <c r="G2265" s="50" t="n"/>
      <c r="H2265" s="50" t="n"/>
      <c r="I2265" s="50" t="n"/>
    </row>
    <row r="2266" ht="15" customHeight="1" s="36">
      <c r="A2266" s="49" t="n"/>
      <c r="B2266" s="50" t="n"/>
      <c r="C2266" s="51">
        <f>IF($B2266="","",IFERROR(INDEX(Lists!$B$4:$B$153,MATCH($B2266,Lists!$A$4:$A$153,0)),"Other / Unsorted"))</f>
        <v/>
      </c>
      <c r="D2266" s="51">
        <f>IF($B2266="","",IFERROR(INDEX(Lists!$C$4:$C$153,MATCH($B2266,Lists!$A$4:$A$153,0)),"Spending"))</f>
        <v/>
      </c>
      <c r="E2266" s="50" t="n"/>
      <c r="F2266" s="52" t="n"/>
      <c r="G2266" s="50" t="n"/>
      <c r="H2266" s="50" t="n"/>
      <c r="I2266" s="50" t="n"/>
    </row>
    <row r="2267" ht="15" customHeight="1" s="36">
      <c r="A2267" s="49" t="n"/>
      <c r="B2267" s="50" t="n"/>
      <c r="C2267" s="51">
        <f>IF($B2267="","",IFERROR(INDEX(Lists!$B$4:$B$153,MATCH($B2267,Lists!$A$4:$A$153,0)),"Other / Unsorted"))</f>
        <v/>
      </c>
      <c r="D2267" s="51">
        <f>IF($B2267="","",IFERROR(INDEX(Lists!$C$4:$C$153,MATCH($B2267,Lists!$A$4:$A$153,0)),"Spending"))</f>
        <v/>
      </c>
      <c r="E2267" s="50" t="n"/>
      <c r="F2267" s="52" t="n"/>
      <c r="G2267" s="50" t="n"/>
      <c r="H2267" s="50" t="n"/>
      <c r="I2267" s="50" t="n"/>
    </row>
    <row r="2268" ht="15" customHeight="1" s="36">
      <c r="A2268" s="49" t="n"/>
      <c r="B2268" s="50" t="n"/>
      <c r="C2268" s="51">
        <f>IF($B2268="","",IFERROR(INDEX(Lists!$B$4:$B$153,MATCH($B2268,Lists!$A$4:$A$153,0)),"Other / Unsorted"))</f>
        <v/>
      </c>
      <c r="D2268" s="51">
        <f>IF($B2268="","",IFERROR(INDEX(Lists!$C$4:$C$153,MATCH($B2268,Lists!$A$4:$A$153,0)),"Spending"))</f>
        <v/>
      </c>
      <c r="E2268" s="50" t="n"/>
      <c r="F2268" s="52" t="n"/>
      <c r="G2268" s="50" t="n"/>
      <c r="H2268" s="50" t="n"/>
      <c r="I2268" s="50" t="n"/>
    </row>
    <row r="2269" ht="15" customHeight="1" s="36">
      <c r="A2269" s="49" t="n"/>
      <c r="B2269" s="50" t="n"/>
      <c r="C2269" s="51">
        <f>IF($B2269="","",IFERROR(INDEX(Lists!$B$4:$B$153,MATCH($B2269,Lists!$A$4:$A$153,0)),"Other / Unsorted"))</f>
        <v/>
      </c>
      <c r="D2269" s="51">
        <f>IF($B2269="","",IFERROR(INDEX(Lists!$C$4:$C$153,MATCH($B2269,Lists!$A$4:$A$153,0)),"Spending"))</f>
        <v/>
      </c>
      <c r="E2269" s="50" t="n"/>
      <c r="F2269" s="52" t="n"/>
      <c r="G2269" s="50" t="n"/>
      <c r="H2269" s="50" t="n"/>
      <c r="I2269" s="50" t="n"/>
    </row>
    <row r="2270" ht="15" customHeight="1" s="36">
      <c r="A2270" s="49" t="n"/>
      <c r="B2270" s="50" t="n"/>
      <c r="C2270" s="51">
        <f>IF($B2270="","",IFERROR(INDEX(Lists!$B$4:$B$153,MATCH($B2270,Lists!$A$4:$A$153,0)),"Other / Unsorted"))</f>
        <v/>
      </c>
      <c r="D2270" s="51">
        <f>IF($B2270="","",IFERROR(INDEX(Lists!$C$4:$C$153,MATCH($B2270,Lists!$A$4:$A$153,0)),"Spending"))</f>
        <v/>
      </c>
      <c r="E2270" s="50" t="n"/>
      <c r="F2270" s="52" t="n"/>
      <c r="G2270" s="50" t="n"/>
      <c r="H2270" s="50" t="n"/>
      <c r="I2270" s="50" t="n"/>
    </row>
    <row r="2271" ht="15" customHeight="1" s="36">
      <c r="A2271" s="49" t="n"/>
      <c r="B2271" s="50" t="n"/>
      <c r="C2271" s="51">
        <f>IF($B2271="","",IFERROR(INDEX(Lists!$B$4:$B$153,MATCH($B2271,Lists!$A$4:$A$153,0)),"Other / Unsorted"))</f>
        <v/>
      </c>
      <c r="D2271" s="51">
        <f>IF($B2271="","",IFERROR(INDEX(Lists!$C$4:$C$153,MATCH($B2271,Lists!$A$4:$A$153,0)),"Spending"))</f>
        <v/>
      </c>
      <c r="E2271" s="50" t="n"/>
      <c r="F2271" s="52" t="n"/>
      <c r="G2271" s="50" t="n"/>
      <c r="H2271" s="50" t="n"/>
      <c r="I2271" s="50" t="n"/>
    </row>
    <row r="2272" ht="15" customHeight="1" s="36">
      <c r="A2272" s="49" t="n"/>
      <c r="B2272" s="50" t="n"/>
      <c r="C2272" s="51">
        <f>IF($B2272="","",IFERROR(INDEX(Lists!$B$4:$B$153,MATCH($B2272,Lists!$A$4:$A$153,0)),"Other / Unsorted"))</f>
        <v/>
      </c>
      <c r="D2272" s="51">
        <f>IF($B2272="","",IFERROR(INDEX(Lists!$C$4:$C$153,MATCH($B2272,Lists!$A$4:$A$153,0)),"Spending"))</f>
        <v/>
      </c>
      <c r="E2272" s="50" t="n"/>
      <c r="F2272" s="52" t="n"/>
      <c r="G2272" s="50" t="n"/>
      <c r="H2272" s="50" t="n"/>
      <c r="I2272" s="50" t="n"/>
    </row>
    <row r="2273" ht="15" customHeight="1" s="36">
      <c r="A2273" s="49" t="n"/>
      <c r="B2273" s="50" t="n"/>
      <c r="C2273" s="51">
        <f>IF($B2273="","",IFERROR(INDEX(Lists!$B$4:$B$153,MATCH($B2273,Lists!$A$4:$A$153,0)),"Other / Unsorted"))</f>
        <v/>
      </c>
      <c r="D2273" s="51">
        <f>IF($B2273="","",IFERROR(INDEX(Lists!$C$4:$C$153,MATCH($B2273,Lists!$A$4:$A$153,0)),"Spending"))</f>
        <v/>
      </c>
      <c r="E2273" s="50" t="n"/>
      <c r="F2273" s="52" t="n"/>
      <c r="G2273" s="50" t="n"/>
      <c r="H2273" s="50" t="n"/>
      <c r="I2273" s="50" t="n"/>
    </row>
    <row r="2274" ht="15" customHeight="1" s="36">
      <c r="A2274" s="49" t="n"/>
      <c r="B2274" s="50" t="n"/>
      <c r="C2274" s="51">
        <f>IF($B2274="","",IFERROR(INDEX(Lists!$B$4:$B$153,MATCH($B2274,Lists!$A$4:$A$153,0)),"Other / Unsorted"))</f>
        <v/>
      </c>
      <c r="D2274" s="51">
        <f>IF($B2274="","",IFERROR(INDEX(Lists!$C$4:$C$153,MATCH($B2274,Lists!$A$4:$A$153,0)),"Spending"))</f>
        <v/>
      </c>
      <c r="E2274" s="50" t="n"/>
      <c r="F2274" s="52" t="n"/>
      <c r="G2274" s="50" t="n"/>
      <c r="H2274" s="50" t="n"/>
      <c r="I2274" s="50" t="n"/>
    </row>
    <row r="2275" ht="15" customHeight="1" s="36">
      <c r="A2275" s="49" t="n"/>
      <c r="B2275" s="50" t="n"/>
      <c r="C2275" s="51">
        <f>IF($B2275="","",IFERROR(INDEX(Lists!$B$4:$B$153,MATCH($B2275,Lists!$A$4:$A$153,0)),"Other / Unsorted"))</f>
        <v/>
      </c>
      <c r="D2275" s="51">
        <f>IF($B2275="","",IFERROR(INDEX(Lists!$C$4:$C$153,MATCH($B2275,Lists!$A$4:$A$153,0)),"Spending"))</f>
        <v/>
      </c>
      <c r="E2275" s="50" t="n"/>
      <c r="F2275" s="52" t="n"/>
      <c r="G2275" s="50" t="n"/>
      <c r="H2275" s="50" t="n"/>
      <c r="I2275" s="50" t="n"/>
    </row>
    <row r="2276" ht="15" customHeight="1" s="36">
      <c r="A2276" s="49" t="n"/>
      <c r="B2276" s="50" t="n"/>
      <c r="C2276" s="51">
        <f>IF($B2276="","",IFERROR(INDEX(Lists!$B$4:$B$153,MATCH($B2276,Lists!$A$4:$A$153,0)),"Other / Unsorted"))</f>
        <v/>
      </c>
      <c r="D2276" s="51">
        <f>IF($B2276="","",IFERROR(INDEX(Lists!$C$4:$C$153,MATCH($B2276,Lists!$A$4:$A$153,0)),"Spending"))</f>
        <v/>
      </c>
      <c r="E2276" s="50" t="n"/>
      <c r="F2276" s="52" t="n"/>
      <c r="G2276" s="50" t="n"/>
      <c r="H2276" s="50" t="n"/>
      <c r="I2276" s="50" t="n"/>
    </row>
    <row r="2277" ht="15" customHeight="1" s="36">
      <c r="A2277" s="49" t="n"/>
      <c r="B2277" s="50" t="n"/>
      <c r="C2277" s="51">
        <f>IF($B2277="","",IFERROR(INDEX(Lists!$B$4:$B$153,MATCH($B2277,Lists!$A$4:$A$153,0)),"Other / Unsorted"))</f>
        <v/>
      </c>
      <c r="D2277" s="51">
        <f>IF($B2277="","",IFERROR(INDEX(Lists!$C$4:$C$153,MATCH($B2277,Lists!$A$4:$A$153,0)),"Spending"))</f>
        <v/>
      </c>
      <c r="E2277" s="50" t="n"/>
      <c r="F2277" s="52" t="n"/>
      <c r="G2277" s="50" t="n"/>
      <c r="H2277" s="50" t="n"/>
      <c r="I2277" s="50" t="n"/>
    </row>
    <row r="2278" ht="15" customHeight="1" s="36">
      <c r="A2278" s="49" t="n"/>
      <c r="B2278" s="50" t="n"/>
      <c r="C2278" s="51">
        <f>IF($B2278="","",IFERROR(INDEX(Lists!$B$4:$B$153,MATCH($B2278,Lists!$A$4:$A$153,0)),"Other / Unsorted"))</f>
        <v/>
      </c>
      <c r="D2278" s="51">
        <f>IF($B2278="","",IFERROR(INDEX(Lists!$C$4:$C$153,MATCH($B2278,Lists!$A$4:$A$153,0)),"Spending"))</f>
        <v/>
      </c>
      <c r="E2278" s="50" t="n"/>
      <c r="F2278" s="52" t="n"/>
      <c r="G2278" s="50" t="n"/>
      <c r="H2278" s="50" t="n"/>
      <c r="I2278" s="50" t="n"/>
    </row>
    <row r="2279" ht="15" customHeight="1" s="36">
      <c r="A2279" s="49" t="n"/>
      <c r="B2279" s="50" t="n"/>
      <c r="C2279" s="51">
        <f>IF($B2279="","",IFERROR(INDEX(Lists!$B$4:$B$153,MATCH($B2279,Lists!$A$4:$A$153,0)),"Other / Unsorted"))</f>
        <v/>
      </c>
      <c r="D2279" s="51">
        <f>IF($B2279="","",IFERROR(INDEX(Lists!$C$4:$C$153,MATCH($B2279,Lists!$A$4:$A$153,0)),"Spending"))</f>
        <v/>
      </c>
      <c r="E2279" s="50" t="n"/>
      <c r="F2279" s="52" t="n"/>
      <c r="G2279" s="50" t="n"/>
      <c r="H2279" s="50" t="n"/>
      <c r="I2279" s="50" t="n"/>
    </row>
    <row r="2280" ht="15" customHeight="1" s="36">
      <c r="A2280" s="49" t="n"/>
      <c r="B2280" s="50" t="n"/>
      <c r="C2280" s="51">
        <f>IF($B2280="","",IFERROR(INDEX(Lists!$B$4:$B$153,MATCH($B2280,Lists!$A$4:$A$153,0)),"Other / Unsorted"))</f>
        <v/>
      </c>
      <c r="D2280" s="51">
        <f>IF($B2280="","",IFERROR(INDEX(Lists!$C$4:$C$153,MATCH($B2280,Lists!$A$4:$A$153,0)),"Spending"))</f>
        <v/>
      </c>
      <c r="E2280" s="50" t="n"/>
      <c r="F2280" s="52" t="n"/>
      <c r="G2280" s="50" t="n"/>
      <c r="H2280" s="50" t="n"/>
      <c r="I2280" s="50" t="n"/>
    </row>
    <row r="2281" ht="15" customHeight="1" s="36">
      <c r="A2281" s="49" t="n"/>
      <c r="B2281" s="50" t="n"/>
      <c r="C2281" s="51">
        <f>IF($B2281="","",IFERROR(INDEX(Lists!$B$4:$B$153,MATCH($B2281,Lists!$A$4:$A$153,0)),"Other / Unsorted"))</f>
        <v/>
      </c>
      <c r="D2281" s="51">
        <f>IF($B2281="","",IFERROR(INDEX(Lists!$C$4:$C$153,MATCH($B2281,Lists!$A$4:$A$153,0)),"Spending"))</f>
        <v/>
      </c>
      <c r="E2281" s="50" t="n"/>
      <c r="F2281" s="52" t="n"/>
      <c r="G2281" s="50" t="n"/>
      <c r="H2281" s="50" t="n"/>
      <c r="I2281" s="50" t="n"/>
    </row>
    <row r="2282" ht="15" customHeight="1" s="36">
      <c r="A2282" s="49" t="n"/>
      <c r="B2282" s="50" t="n"/>
      <c r="C2282" s="51">
        <f>IF($B2282="","",IFERROR(INDEX(Lists!$B$4:$B$153,MATCH($B2282,Lists!$A$4:$A$153,0)),"Other / Unsorted"))</f>
        <v/>
      </c>
      <c r="D2282" s="51">
        <f>IF($B2282="","",IFERROR(INDEX(Lists!$C$4:$C$153,MATCH($B2282,Lists!$A$4:$A$153,0)),"Spending"))</f>
        <v/>
      </c>
      <c r="E2282" s="50" t="n"/>
      <c r="F2282" s="52" t="n"/>
      <c r="G2282" s="50" t="n"/>
      <c r="H2282" s="50" t="n"/>
      <c r="I2282" s="50" t="n"/>
    </row>
    <row r="2283" ht="15" customHeight="1" s="36">
      <c r="A2283" s="49" t="n"/>
      <c r="B2283" s="50" t="n"/>
      <c r="C2283" s="51">
        <f>IF($B2283="","",IFERROR(INDEX(Lists!$B$4:$B$153,MATCH($B2283,Lists!$A$4:$A$153,0)),"Other / Unsorted"))</f>
        <v/>
      </c>
      <c r="D2283" s="51">
        <f>IF($B2283="","",IFERROR(INDEX(Lists!$C$4:$C$153,MATCH($B2283,Lists!$A$4:$A$153,0)),"Spending"))</f>
        <v/>
      </c>
      <c r="E2283" s="50" t="n"/>
      <c r="F2283" s="52" t="n"/>
      <c r="G2283" s="50" t="n"/>
      <c r="H2283" s="50" t="n"/>
      <c r="I2283" s="50" t="n"/>
    </row>
    <row r="2284" ht="15" customHeight="1" s="36">
      <c r="A2284" s="49" t="n"/>
      <c r="B2284" s="50" t="n"/>
      <c r="C2284" s="51">
        <f>IF($B2284="","",IFERROR(INDEX(Lists!$B$4:$B$153,MATCH($B2284,Lists!$A$4:$A$153,0)),"Other / Unsorted"))</f>
        <v/>
      </c>
      <c r="D2284" s="51">
        <f>IF($B2284="","",IFERROR(INDEX(Lists!$C$4:$C$153,MATCH($B2284,Lists!$A$4:$A$153,0)),"Spending"))</f>
        <v/>
      </c>
      <c r="E2284" s="50" t="n"/>
      <c r="F2284" s="52" t="n"/>
      <c r="G2284" s="50" t="n"/>
      <c r="H2284" s="50" t="n"/>
      <c r="I2284" s="50" t="n"/>
    </row>
    <row r="2285" ht="15" customHeight="1" s="36">
      <c r="A2285" s="49" t="n"/>
      <c r="B2285" s="50" t="n"/>
      <c r="C2285" s="51">
        <f>IF($B2285="","",IFERROR(INDEX(Lists!$B$4:$B$153,MATCH($B2285,Lists!$A$4:$A$153,0)),"Other / Unsorted"))</f>
        <v/>
      </c>
      <c r="D2285" s="51">
        <f>IF($B2285="","",IFERROR(INDEX(Lists!$C$4:$C$153,MATCH($B2285,Lists!$A$4:$A$153,0)),"Spending"))</f>
        <v/>
      </c>
      <c r="E2285" s="50" t="n"/>
      <c r="F2285" s="52" t="n"/>
      <c r="G2285" s="50" t="n"/>
      <c r="H2285" s="50" t="n"/>
      <c r="I2285" s="50" t="n"/>
    </row>
    <row r="2286" ht="15" customHeight="1" s="36">
      <c r="A2286" s="49" t="n"/>
      <c r="B2286" s="50" t="n"/>
      <c r="C2286" s="51">
        <f>IF($B2286="","",IFERROR(INDEX(Lists!$B$4:$B$153,MATCH($B2286,Lists!$A$4:$A$153,0)),"Other / Unsorted"))</f>
        <v/>
      </c>
      <c r="D2286" s="51">
        <f>IF($B2286="","",IFERROR(INDEX(Lists!$C$4:$C$153,MATCH($B2286,Lists!$A$4:$A$153,0)),"Spending"))</f>
        <v/>
      </c>
      <c r="E2286" s="50" t="n"/>
      <c r="F2286" s="52" t="n"/>
      <c r="G2286" s="50" t="n"/>
      <c r="H2286" s="50" t="n"/>
      <c r="I2286" s="50" t="n"/>
    </row>
    <row r="2287" ht="15" customHeight="1" s="36">
      <c r="A2287" s="49" t="n"/>
      <c r="B2287" s="50" t="n"/>
      <c r="C2287" s="51">
        <f>IF($B2287="","",IFERROR(INDEX(Lists!$B$4:$B$153,MATCH($B2287,Lists!$A$4:$A$153,0)),"Other / Unsorted"))</f>
        <v/>
      </c>
      <c r="D2287" s="51">
        <f>IF($B2287="","",IFERROR(INDEX(Lists!$C$4:$C$153,MATCH($B2287,Lists!$A$4:$A$153,0)),"Spending"))</f>
        <v/>
      </c>
      <c r="E2287" s="50" t="n"/>
      <c r="F2287" s="52" t="n"/>
      <c r="G2287" s="50" t="n"/>
      <c r="H2287" s="50" t="n"/>
      <c r="I2287" s="50" t="n"/>
    </row>
    <row r="2288" ht="15" customHeight="1" s="36">
      <c r="A2288" s="49" t="n"/>
      <c r="B2288" s="50" t="n"/>
      <c r="C2288" s="51">
        <f>IF($B2288="","",IFERROR(INDEX(Lists!$B$4:$B$153,MATCH($B2288,Lists!$A$4:$A$153,0)),"Other / Unsorted"))</f>
        <v/>
      </c>
      <c r="D2288" s="51">
        <f>IF($B2288="","",IFERROR(INDEX(Lists!$C$4:$C$153,MATCH($B2288,Lists!$A$4:$A$153,0)),"Spending"))</f>
        <v/>
      </c>
      <c r="E2288" s="50" t="n"/>
      <c r="F2288" s="52" t="n"/>
      <c r="G2288" s="50" t="n"/>
      <c r="H2288" s="50" t="n"/>
      <c r="I2288" s="50" t="n"/>
    </row>
    <row r="2289" ht="15" customHeight="1" s="36">
      <c r="A2289" s="49" t="n"/>
      <c r="B2289" s="50" t="n"/>
      <c r="C2289" s="51">
        <f>IF($B2289="","",IFERROR(INDEX(Lists!$B$4:$B$153,MATCH($B2289,Lists!$A$4:$A$153,0)),"Other / Unsorted"))</f>
        <v/>
      </c>
      <c r="D2289" s="51">
        <f>IF($B2289="","",IFERROR(INDEX(Lists!$C$4:$C$153,MATCH($B2289,Lists!$A$4:$A$153,0)),"Spending"))</f>
        <v/>
      </c>
      <c r="E2289" s="50" t="n"/>
      <c r="F2289" s="52" t="n"/>
      <c r="G2289" s="50" t="n"/>
      <c r="H2289" s="50" t="n"/>
      <c r="I2289" s="50" t="n"/>
    </row>
    <row r="2290" ht="15" customHeight="1" s="36">
      <c r="A2290" s="49" t="n"/>
      <c r="B2290" s="50" t="n"/>
      <c r="C2290" s="51">
        <f>IF($B2290="","",IFERROR(INDEX(Lists!$B$4:$B$153,MATCH($B2290,Lists!$A$4:$A$153,0)),"Other / Unsorted"))</f>
        <v/>
      </c>
      <c r="D2290" s="51">
        <f>IF($B2290="","",IFERROR(INDEX(Lists!$C$4:$C$153,MATCH($B2290,Lists!$A$4:$A$153,0)),"Spending"))</f>
        <v/>
      </c>
      <c r="E2290" s="50" t="n"/>
      <c r="F2290" s="52" t="n"/>
      <c r="G2290" s="50" t="n"/>
      <c r="H2290" s="50" t="n"/>
      <c r="I2290" s="50" t="n"/>
    </row>
    <row r="2291" ht="15" customHeight="1" s="36">
      <c r="A2291" s="49" t="n"/>
      <c r="B2291" s="50" t="n"/>
      <c r="C2291" s="51">
        <f>IF($B2291="","",IFERROR(INDEX(Lists!$B$4:$B$153,MATCH($B2291,Lists!$A$4:$A$153,0)),"Other / Unsorted"))</f>
        <v/>
      </c>
      <c r="D2291" s="51">
        <f>IF($B2291="","",IFERROR(INDEX(Lists!$C$4:$C$153,MATCH($B2291,Lists!$A$4:$A$153,0)),"Spending"))</f>
        <v/>
      </c>
      <c r="E2291" s="50" t="n"/>
      <c r="F2291" s="52" t="n"/>
      <c r="G2291" s="50" t="n"/>
      <c r="H2291" s="50" t="n"/>
      <c r="I2291" s="50" t="n"/>
    </row>
    <row r="2292" ht="15" customHeight="1" s="36">
      <c r="A2292" s="49" t="n"/>
      <c r="B2292" s="50" t="n"/>
      <c r="C2292" s="51">
        <f>IF($B2292="","",IFERROR(INDEX(Lists!$B$4:$B$153,MATCH($B2292,Lists!$A$4:$A$153,0)),"Other / Unsorted"))</f>
        <v/>
      </c>
      <c r="D2292" s="51">
        <f>IF($B2292="","",IFERROR(INDEX(Lists!$C$4:$C$153,MATCH($B2292,Lists!$A$4:$A$153,0)),"Spending"))</f>
        <v/>
      </c>
      <c r="E2292" s="50" t="n"/>
      <c r="F2292" s="52" t="n"/>
      <c r="G2292" s="50" t="n"/>
      <c r="H2292" s="50" t="n"/>
      <c r="I2292" s="50" t="n"/>
    </row>
    <row r="2293" ht="15" customHeight="1" s="36">
      <c r="A2293" s="49" t="n"/>
      <c r="B2293" s="50" t="n"/>
      <c r="C2293" s="51">
        <f>IF($B2293="","",IFERROR(INDEX(Lists!$B$4:$B$153,MATCH($B2293,Lists!$A$4:$A$153,0)),"Other / Unsorted"))</f>
        <v/>
      </c>
      <c r="D2293" s="51">
        <f>IF($B2293="","",IFERROR(INDEX(Lists!$C$4:$C$153,MATCH($B2293,Lists!$A$4:$A$153,0)),"Spending"))</f>
        <v/>
      </c>
      <c r="E2293" s="50" t="n"/>
      <c r="F2293" s="52" t="n"/>
      <c r="G2293" s="50" t="n"/>
      <c r="H2293" s="50" t="n"/>
      <c r="I2293" s="50" t="n"/>
    </row>
    <row r="2294" ht="15" customHeight="1" s="36">
      <c r="A2294" s="49" t="n"/>
      <c r="B2294" s="50" t="n"/>
      <c r="C2294" s="51">
        <f>IF($B2294="","",IFERROR(INDEX(Lists!$B$4:$B$153,MATCH($B2294,Lists!$A$4:$A$153,0)),"Other / Unsorted"))</f>
        <v/>
      </c>
      <c r="D2294" s="51">
        <f>IF($B2294="","",IFERROR(INDEX(Lists!$C$4:$C$153,MATCH($B2294,Lists!$A$4:$A$153,0)),"Spending"))</f>
        <v/>
      </c>
      <c r="E2294" s="50" t="n"/>
      <c r="F2294" s="52" t="n"/>
      <c r="G2294" s="50" t="n"/>
      <c r="H2294" s="50" t="n"/>
      <c r="I2294" s="50" t="n"/>
    </row>
    <row r="2295" ht="15" customHeight="1" s="36">
      <c r="A2295" s="49" t="n"/>
      <c r="B2295" s="50" t="n"/>
      <c r="C2295" s="51">
        <f>IF($B2295="","",IFERROR(INDEX(Lists!$B$4:$B$153,MATCH($B2295,Lists!$A$4:$A$153,0)),"Other / Unsorted"))</f>
        <v/>
      </c>
      <c r="D2295" s="51">
        <f>IF($B2295="","",IFERROR(INDEX(Lists!$C$4:$C$153,MATCH($B2295,Lists!$A$4:$A$153,0)),"Spending"))</f>
        <v/>
      </c>
      <c r="E2295" s="50" t="n"/>
      <c r="F2295" s="52" t="n"/>
      <c r="G2295" s="50" t="n"/>
      <c r="H2295" s="50" t="n"/>
      <c r="I2295" s="50" t="n"/>
    </row>
    <row r="2296" ht="15" customHeight="1" s="36">
      <c r="A2296" s="49" t="n"/>
      <c r="B2296" s="50" t="n"/>
      <c r="C2296" s="51">
        <f>IF($B2296="","",IFERROR(INDEX(Lists!$B$4:$B$153,MATCH($B2296,Lists!$A$4:$A$153,0)),"Other / Unsorted"))</f>
        <v/>
      </c>
      <c r="D2296" s="51">
        <f>IF($B2296="","",IFERROR(INDEX(Lists!$C$4:$C$153,MATCH($B2296,Lists!$A$4:$A$153,0)),"Spending"))</f>
        <v/>
      </c>
      <c r="E2296" s="50" t="n"/>
      <c r="F2296" s="52" t="n"/>
      <c r="G2296" s="50" t="n"/>
      <c r="H2296" s="50" t="n"/>
      <c r="I2296" s="50" t="n"/>
    </row>
    <row r="2297" ht="15" customHeight="1" s="36">
      <c r="A2297" s="49" t="n"/>
      <c r="B2297" s="50" t="n"/>
      <c r="C2297" s="51">
        <f>IF($B2297="","",IFERROR(INDEX(Lists!$B$4:$B$153,MATCH($B2297,Lists!$A$4:$A$153,0)),"Other / Unsorted"))</f>
        <v/>
      </c>
      <c r="D2297" s="51">
        <f>IF($B2297="","",IFERROR(INDEX(Lists!$C$4:$C$153,MATCH($B2297,Lists!$A$4:$A$153,0)),"Spending"))</f>
        <v/>
      </c>
      <c r="E2297" s="50" t="n"/>
      <c r="F2297" s="52" t="n"/>
      <c r="G2297" s="50" t="n"/>
      <c r="H2297" s="50" t="n"/>
      <c r="I2297" s="50" t="n"/>
    </row>
    <row r="2298" ht="15" customHeight="1" s="36">
      <c r="A2298" s="49" t="n"/>
      <c r="B2298" s="50" t="n"/>
      <c r="C2298" s="51">
        <f>IF($B2298="","",IFERROR(INDEX(Lists!$B$4:$B$153,MATCH($B2298,Lists!$A$4:$A$153,0)),"Other / Unsorted"))</f>
        <v/>
      </c>
      <c r="D2298" s="51">
        <f>IF($B2298="","",IFERROR(INDEX(Lists!$C$4:$C$153,MATCH($B2298,Lists!$A$4:$A$153,0)),"Spending"))</f>
        <v/>
      </c>
      <c r="E2298" s="50" t="n"/>
      <c r="F2298" s="52" t="n"/>
      <c r="G2298" s="50" t="n"/>
      <c r="H2298" s="50" t="n"/>
      <c r="I2298" s="50" t="n"/>
    </row>
    <row r="2299" ht="15" customHeight="1" s="36">
      <c r="A2299" s="49" t="n"/>
      <c r="B2299" s="50" t="n"/>
      <c r="C2299" s="51">
        <f>IF($B2299="","",IFERROR(INDEX(Lists!$B$4:$B$153,MATCH($B2299,Lists!$A$4:$A$153,0)),"Other / Unsorted"))</f>
        <v/>
      </c>
      <c r="D2299" s="51">
        <f>IF($B2299="","",IFERROR(INDEX(Lists!$C$4:$C$153,MATCH($B2299,Lists!$A$4:$A$153,0)),"Spending"))</f>
        <v/>
      </c>
      <c r="E2299" s="50" t="n"/>
      <c r="F2299" s="52" t="n"/>
      <c r="G2299" s="50" t="n"/>
      <c r="H2299" s="50" t="n"/>
      <c r="I2299" s="50" t="n"/>
    </row>
    <row r="2300" ht="15" customHeight="1" s="36">
      <c r="A2300" s="49" t="n"/>
      <c r="B2300" s="50" t="n"/>
      <c r="C2300" s="51">
        <f>IF($B2300="","",IFERROR(INDEX(Lists!$B$4:$B$153,MATCH($B2300,Lists!$A$4:$A$153,0)),"Other / Unsorted"))</f>
        <v/>
      </c>
      <c r="D2300" s="51">
        <f>IF($B2300="","",IFERROR(INDEX(Lists!$C$4:$C$153,MATCH($B2300,Lists!$A$4:$A$153,0)),"Spending"))</f>
        <v/>
      </c>
      <c r="E2300" s="50" t="n"/>
      <c r="F2300" s="52" t="n"/>
      <c r="G2300" s="50" t="n"/>
      <c r="H2300" s="50" t="n"/>
      <c r="I2300" s="50" t="n"/>
    </row>
    <row r="2301" ht="15" customHeight="1" s="36">
      <c r="A2301" s="49" t="n"/>
      <c r="B2301" s="50" t="n"/>
      <c r="C2301" s="51">
        <f>IF($B2301="","",IFERROR(INDEX(Lists!$B$4:$B$153,MATCH($B2301,Lists!$A$4:$A$153,0)),"Other / Unsorted"))</f>
        <v/>
      </c>
      <c r="D2301" s="51">
        <f>IF($B2301="","",IFERROR(INDEX(Lists!$C$4:$C$153,MATCH($B2301,Lists!$A$4:$A$153,0)),"Spending"))</f>
        <v/>
      </c>
      <c r="E2301" s="50" t="n"/>
      <c r="F2301" s="52" t="n"/>
      <c r="G2301" s="50" t="n"/>
      <c r="H2301" s="50" t="n"/>
      <c r="I2301" s="50" t="n"/>
    </row>
    <row r="2302" ht="15" customHeight="1" s="36">
      <c r="A2302" s="49" t="n"/>
      <c r="B2302" s="50" t="n"/>
      <c r="C2302" s="51">
        <f>IF($B2302="","",IFERROR(INDEX(Lists!$B$4:$B$153,MATCH($B2302,Lists!$A$4:$A$153,0)),"Other / Unsorted"))</f>
        <v/>
      </c>
      <c r="D2302" s="51">
        <f>IF($B2302="","",IFERROR(INDEX(Lists!$C$4:$C$153,MATCH($B2302,Lists!$A$4:$A$153,0)),"Spending"))</f>
        <v/>
      </c>
      <c r="E2302" s="50" t="n"/>
      <c r="F2302" s="52" t="n"/>
      <c r="G2302" s="50" t="n"/>
      <c r="H2302" s="50" t="n"/>
      <c r="I2302" s="50" t="n"/>
    </row>
    <row r="2303" ht="15" customHeight="1" s="36">
      <c r="A2303" s="49" t="n"/>
      <c r="B2303" s="50" t="n"/>
      <c r="C2303" s="51">
        <f>IF($B2303="","",IFERROR(INDEX(Lists!$B$4:$B$153,MATCH($B2303,Lists!$A$4:$A$153,0)),"Other / Unsorted"))</f>
        <v/>
      </c>
      <c r="D2303" s="51">
        <f>IF($B2303="","",IFERROR(INDEX(Lists!$C$4:$C$153,MATCH($B2303,Lists!$A$4:$A$153,0)),"Spending"))</f>
        <v/>
      </c>
      <c r="E2303" s="50" t="n"/>
      <c r="F2303" s="52" t="n"/>
      <c r="G2303" s="50" t="n"/>
      <c r="H2303" s="50" t="n"/>
      <c r="I2303" s="50" t="n"/>
    </row>
    <row r="2304" ht="15" customHeight="1" s="36">
      <c r="A2304" s="49" t="n"/>
      <c r="B2304" s="50" t="n"/>
      <c r="C2304" s="51">
        <f>IF($B2304="","",IFERROR(INDEX(Lists!$B$4:$B$153,MATCH($B2304,Lists!$A$4:$A$153,0)),"Other / Unsorted"))</f>
        <v/>
      </c>
      <c r="D2304" s="51">
        <f>IF($B2304="","",IFERROR(INDEX(Lists!$C$4:$C$153,MATCH($B2304,Lists!$A$4:$A$153,0)),"Spending"))</f>
        <v/>
      </c>
      <c r="E2304" s="50" t="n"/>
      <c r="F2304" s="52" t="n"/>
      <c r="G2304" s="50" t="n"/>
      <c r="H2304" s="50" t="n"/>
      <c r="I2304" s="50" t="n"/>
    </row>
    <row r="2305" ht="15" customHeight="1" s="36">
      <c r="A2305" s="49" t="n"/>
      <c r="B2305" s="50" t="n"/>
      <c r="C2305" s="51">
        <f>IF($B2305="","",IFERROR(INDEX(Lists!$B$4:$B$153,MATCH($B2305,Lists!$A$4:$A$153,0)),"Other / Unsorted"))</f>
        <v/>
      </c>
      <c r="D2305" s="51">
        <f>IF($B2305="","",IFERROR(INDEX(Lists!$C$4:$C$153,MATCH($B2305,Lists!$A$4:$A$153,0)),"Spending"))</f>
        <v/>
      </c>
      <c r="E2305" s="50" t="n"/>
      <c r="F2305" s="52" t="n"/>
      <c r="G2305" s="50" t="n"/>
      <c r="H2305" s="50" t="n"/>
      <c r="I2305" s="50" t="n"/>
    </row>
    <row r="2306" ht="15" customHeight="1" s="36">
      <c r="A2306" s="49" t="n"/>
      <c r="B2306" s="50" t="n"/>
      <c r="C2306" s="51">
        <f>IF($B2306="","",IFERROR(INDEX(Lists!$B$4:$B$153,MATCH($B2306,Lists!$A$4:$A$153,0)),"Other / Unsorted"))</f>
        <v/>
      </c>
      <c r="D2306" s="51">
        <f>IF($B2306="","",IFERROR(INDEX(Lists!$C$4:$C$153,MATCH($B2306,Lists!$A$4:$A$153,0)),"Spending"))</f>
        <v/>
      </c>
      <c r="E2306" s="50" t="n"/>
      <c r="F2306" s="52" t="n"/>
      <c r="G2306" s="50" t="n"/>
      <c r="H2306" s="50" t="n"/>
      <c r="I2306" s="50" t="n"/>
    </row>
    <row r="2307" ht="15" customHeight="1" s="36">
      <c r="A2307" s="49" t="n"/>
      <c r="B2307" s="50" t="n"/>
      <c r="C2307" s="51">
        <f>IF($B2307="","",IFERROR(INDEX(Lists!$B$4:$B$153,MATCH($B2307,Lists!$A$4:$A$153,0)),"Other / Unsorted"))</f>
        <v/>
      </c>
      <c r="D2307" s="51">
        <f>IF($B2307="","",IFERROR(INDEX(Lists!$C$4:$C$153,MATCH($B2307,Lists!$A$4:$A$153,0)),"Spending"))</f>
        <v/>
      </c>
      <c r="E2307" s="50" t="n"/>
      <c r="F2307" s="52" t="n"/>
      <c r="G2307" s="50" t="n"/>
      <c r="H2307" s="50" t="n"/>
      <c r="I2307" s="50" t="n"/>
    </row>
    <row r="2308" ht="15" customHeight="1" s="36">
      <c r="A2308" s="49" t="n"/>
      <c r="B2308" s="50" t="n"/>
      <c r="C2308" s="51">
        <f>IF($B2308="","",IFERROR(INDEX(Lists!$B$4:$B$153,MATCH($B2308,Lists!$A$4:$A$153,0)),"Other / Unsorted"))</f>
        <v/>
      </c>
      <c r="D2308" s="51">
        <f>IF($B2308="","",IFERROR(INDEX(Lists!$C$4:$C$153,MATCH($B2308,Lists!$A$4:$A$153,0)),"Spending"))</f>
        <v/>
      </c>
      <c r="E2308" s="50" t="n"/>
      <c r="F2308" s="52" t="n"/>
      <c r="G2308" s="50" t="n"/>
      <c r="H2308" s="50" t="n"/>
      <c r="I2308" s="50" t="n"/>
    </row>
    <row r="2309" ht="15" customHeight="1" s="36">
      <c r="A2309" s="49" t="n"/>
      <c r="B2309" s="50" t="n"/>
      <c r="C2309" s="51">
        <f>IF($B2309="","",IFERROR(INDEX(Lists!$B$4:$B$153,MATCH($B2309,Lists!$A$4:$A$153,0)),"Other / Unsorted"))</f>
        <v/>
      </c>
      <c r="D2309" s="51">
        <f>IF($B2309="","",IFERROR(INDEX(Lists!$C$4:$C$153,MATCH($B2309,Lists!$A$4:$A$153,0)),"Spending"))</f>
        <v/>
      </c>
      <c r="E2309" s="50" t="n"/>
      <c r="F2309" s="52" t="n"/>
      <c r="G2309" s="50" t="n"/>
      <c r="H2309" s="50" t="n"/>
      <c r="I2309" s="50" t="n"/>
    </row>
    <row r="2310" ht="15" customHeight="1" s="36">
      <c r="A2310" s="49" t="n"/>
      <c r="B2310" s="50" t="n"/>
      <c r="C2310" s="51">
        <f>IF($B2310="","",IFERROR(INDEX(Lists!$B$4:$B$153,MATCH($B2310,Lists!$A$4:$A$153,0)),"Other / Unsorted"))</f>
        <v/>
      </c>
      <c r="D2310" s="51">
        <f>IF($B2310="","",IFERROR(INDEX(Lists!$C$4:$C$153,MATCH($B2310,Lists!$A$4:$A$153,0)),"Spending"))</f>
        <v/>
      </c>
      <c r="E2310" s="50" t="n"/>
      <c r="F2310" s="52" t="n"/>
      <c r="G2310" s="50" t="n"/>
      <c r="H2310" s="50" t="n"/>
      <c r="I2310" s="50" t="n"/>
    </row>
    <row r="2311" ht="15" customHeight="1" s="36">
      <c r="A2311" s="49" t="n"/>
      <c r="B2311" s="50" t="n"/>
      <c r="C2311" s="51">
        <f>IF($B2311="","",IFERROR(INDEX(Lists!$B$4:$B$153,MATCH($B2311,Lists!$A$4:$A$153,0)),"Other / Unsorted"))</f>
        <v/>
      </c>
      <c r="D2311" s="51">
        <f>IF($B2311="","",IFERROR(INDEX(Lists!$C$4:$C$153,MATCH($B2311,Lists!$A$4:$A$153,0)),"Spending"))</f>
        <v/>
      </c>
      <c r="E2311" s="50" t="n"/>
      <c r="F2311" s="52" t="n"/>
      <c r="G2311" s="50" t="n"/>
      <c r="H2311" s="50" t="n"/>
      <c r="I2311" s="50" t="n"/>
    </row>
    <row r="2312" ht="15" customHeight="1" s="36">
      <c r="A2312" s="49" t="n"/>
      <c r="B2312" s="50" t="n"/>
      <c r="C2312" s="51">
        <f>IF($B2312="","",IFERROR(INDEX(Lists!$B$4:$B$153,MATCH($B2312,Lists!$A$4:$A$153,0)),"Other / Unsorted"))</f>
        <v/>
      </c>
      <c r="D2312" s="51">
        <f>IF($B2312="","",IFERROR(INDEX(Lists!$C$4:$C$153,MATCH($B2312,Lists!$A$4:$A$153,0)),"Spending"))</f>
        <v/>
      </c>
      <c r="E2312" s="50" t="n"/>
      <c r="F2312" s="52" t="n"/>
      <c r="G2312" s="50" t="n"/>
      <c r="H2312" s="50" t="n"/>
      <c r="I2312" s="50" t="n"/>
    </row>
    <row r="2313" ht="15" customHeight="1" s="36">
      <c r="A2313" s="49" t="n"/>
      <c r="B2313" s="50" t="n"/>
      <c r="C2313" s="51">
        <f>IF($B2313="","",IFERROR(INDEX(Lists!$B$4:$B$153,MATCH($B2313,Lists!$A$4:$A$153,0)),"Other / Unsorted"))</f>
        <v/>
      </c>
      <c r="D2313" s="51">
        <f>IF($B2313="","",IFERROR(INDEX(Lists!$C$4:$C$153,MATCH($B2313,Lists!$A$4:$A$153,0)),"Spending"))</f>
        <v/>
      </c>
      <c r="E2313" s="50" t="n"/>
      <c r="F2313" s="52" t="n"/>
      <c r="G2313" s="50" t="n"/>
      <c r="H2313" s="50" t="n"/>
      <c r="I2313" s="50" t="n"/>
    </row>
    <row r="2314" ht="15" customHeight="1" s="36">
      <c r="A2314" s="49" t="n"/>
      <c r="B2314" s="50" t="n"/>
      <c r="C2314" s="51">
        <f>IF($B2314="","",IFERROR(INDEX(Lists!$B$4:$B$153,MATCH($B2314,Lists!$A$4:$A$153,0)),"Other / Unsorted"))</f>
        <v/>
      </c>
      <c r="D2314" s="51">
        <f>IF($B2314="","",IFERROR(INDEX(Lists!$C$4:$C$153,MATCH($B2314,Lists!$A$4:$A$153,0)),"Spending"))</f>
        <v/>
      </c>
      <c r="E2314" s="50" t="n"/>
      <c r="F2314" s="52" t="n"/>
      <c r="G2314" s="50" t="n"/>
      <c r="H2314" s="50" t="n"/>
      <c r="I2314" s="50" t="n"/>
    </row>
    <row r="2315" ht="15" customHeight="1" s="36">
      <c r="A2315" s="49" t="n"/>
      <c r="B2315" s="50" t="n"/>
      <c r="C2315" s="51">
        <f>IF($B2315="","",IFERROR(INDEX(Lists!$B$4:$B$153,MATCH($B2315,Lists!$A$4:$A$153,0)),"Other / Unsorted"))</f>
        <v/>
      </c>
      <c r="D2315" s="51">
        <f>IF($B2315="","",IFERROR(INDEX(Lists!$C$4:$C$153,MATCH($B2315,Lists!$A$4:$A$153,0)),"Spending"))</f>
        <v/>
      </c>
      <c r="E2315" s="50" t="n"/>
      <c r="F2315" s="52" t="n"/>
      <c r="G2315" s="50" t="n"/>
      <c r="H2315" s="50" t="n"/>
      <c r="I2315" s="50" t="n"/>
    </row>
    <row r="2316" ht="15" customHeight="1" s="36">
      <c r="A2316" s="49" t="n"/>
      <c r="B2316" s="50" t="n"/>
      <c r="C2316" s="51">
        <f>IF($B2316="","",IFERROR(INDEX(Lists!$B$4:$B$153,MATCH($B2316,Lists!$A$4:$A$153,0)),"Other / Unsorted"))</f>
        <v/>
      </c>
      <c r="D2316" s="51">
        <f>IF($B2316="","",IFERROR(INDEX(Lists!$C$4:$C$153,MATCH($B2316,Lists!$A$4:$A$153,0)),"Spending"))</f>
        <v/>
      </c>
      <c r="E2316" s="50" t="n"/>
      <c r="F2316" s="52" t="n"/>
      <c r="G2316" s="50" t="n"/>
      <c r="H2316" s="50" t="n"/>
      <c r="I2316" s="50" t="n"/>
    </row>
    <row r="2317" ht="15" customHeight="1" s="36">
      <c r="A2317" s="49" t="n"/>
      <c r="B2317" s="50" t="n"/>
      <c r="C2317" s="51">
        <f>IF($B2317="","",IFERROR(INDEX(Lists!$B$4:$B$153,MATCH($B2317,Lists!$A$4:$A$153,0)),"Other / Unsorted"))</f>
        <v/>
      </c>
      <c r="D2317" s="51">
        <f>IF($B2317="","",IFERROR(INDEX(Lists!$C$4:$C$153,MATCH($B2317,Lists!$A$4:$A$153,0)),"Spending"))</f>
        <v/>
      </c>
      <c r="E2317" s="50" t="n"/>
      <c r="F2317" s="52" t="n"/>
      <c r="G2317" s="50" t="n"/>
      <c r="H2317" s="50" t="n"/>
      <c r="I2317" s="50" t="n"/>
    </row>
    <row r="2318" ht="15" customHeight="1" s="36">
      <c r="A2318" s="49" t="n"/>
      <c r="B2318" s="50" t="n"/>
      <c r="C2318" s="51">
        <f>IF($B2318="","",IFERROR(INDEX(Lists!$B$4:$B$153,MATCH($B2318,Lists!$A$4:$A$153,0)),"Other / Unsorted"))</f>
        <v/>
      </c>
      <c r="D2318" s="51">
        <f>IF($B2318="","",IFERROR(INDEX(Lists!$C$4:$C$153,MATCH($B2318,Lists!$A$4:$A$153,0)),"Spending"))</f>
        <v/>
      </c>
      <c r="E2318" s="50" t="n"/>
      <c r="F2318" s="52" t="n"/>
      <c r="G2318" s="50" t="n"/>
      <c r="H2318" s="50" t="n"/>
      <c r="I2318" s="50" t="n"/>
    </row>
    <row r="2319" ht="15" customHeight="1" s="36">
      <c r="A2319" s="49" t="n"/>
      <c r="B2319" s="50" t="n"/>
      <c r="C2319" s="51">
        <f>IF($B2319="","",IFERROR(INDEX(Lists!$B$4:$B$153,MATCH($B2319,Lists!$A$4:$A$153,0)),"Other / Unsorted"))</f>
        <v/>
      </c>
      <c r="D2319" s="51">
        <f>IF($B2319="","",IFERROR(INDEX(Lists!$C$4:$C$153,MATCH($B2319,Lists!$A$4:$A$153,0)),"Spending"))</f>
        <v/>
      </c>
      <c r="E2319" s="50" t="n"/>
      <c r="F2319" s="52" t="n"/>
      <c r="G2319" s="50" t="n"/>
      <c r="H2319" s="50" t="n"/>
      <c r="I2319" s="50" t="n"/>
    </row>
    <row r="2320" ht="15" customHeight="1" s="36">
      <c r="A2320" s="49" t="n"/>
      <c r="B2320" s="50" t="n"/>
      <c r="C2320" s="51">
        <f>IF($B2320="","",IFERROR(INDEX(Lists!$B$4:$B$153,MATCH($B2320,Lists!$A$4:$A$153,0)),"Other / Unsorted"))</f>
        <v/>
      </c>
      <c r="D2320" s="51">
        <f>IF($B2320="","",IFERROR(INDEX(Lists!$C$4:$C$153,MATCH($B2320,Lists!$A$4:$A$153,0)),"Spending"))</f>
        <v/>
      </c>
      <c r="E2320" s="50" t="n"/>
      <c r="F2320" s="52" t="n"/>
      <c r="G2320" s="50" t="n"/>
      <c r="H2320" s="50" t="n"/>
      <c r="I2320" s="50" t="n"/>
    </row>
    <row r="2321" ht="15" customHeight="1" s="36">
      <c r="A2321" s="49" t="n"/>
      <c r="B2321" s="50" t="n"/>
      <c r="C2321" s="51">
        <f>IF($B2321="","",IFERROR(INDEX(Lists!$B$4:$B$153,MATCH($B2321,Lists!$A$4:$A$153,0)),"Other / Unsorted"))</f>
        <v/>
      </c>
      <c r="D2321" s="51">
        <f>IF($B2321="","",IFERROR(INDEX(Lists!$C$4:$C$153,MATCH($B2321,Lists!$A$4:$A$153,0)),"Spending"))</f>
        <v/>
      </c>
      <c r="E2321" s="50" t="n"/>
      <c r="F2321" s="52" t="n"/>
      <c r="G2321" s="50" t="n"/>
      <c r="H2321" s="50" t="n"/>
      <c r="I2321" s="50" t="n"/>
    </row>
    <row r="2322" ht="15" customHeight="1" s="36">
      <c r="A2322" s="49" t="n"/>
      <c r="B2322" s="50" t="n"/>
      <c r="C2322" s="51">
        <f>IF($B2322="","",IFERROR(INDEX(Lists!$B$4:$B$153,MATCH($B2322,Lists!$A$4:$A$153,0)),"Other / Unsorted"))</f>
        <v/>
      </c>
      <c r="D2322" s="51">
        <f>IF($B2322="","",IFERROR(INDEX(Lists!$C$4:$C$153,MATCH($B2322,Lists!$A$4:$A$153,0)),"Spending"))</f>
        <v/>
      </c>
      <c r="E2322" s="50" t="n"/>
      <c r="F2322" s="52" t="n"/>
      <c r="G2322" s="50" t="n"/>
      <c r="H2322" s="50" t="n"/>
      <c r="I2322" s="50" t="n"/>
    </row>
    <row r="2323" ht="15" customHeight="1" s="36">
      <c r="A2323" s="49" t="n"/>
      <c r="B2323" s="50" t="n"/>
      <c r="C2323" s="51">
        <f>IF($B2323="","",IFERROR(INDEX(Lists!$B$4:$B$153,MATCH($B2323,Lists!$A$4:$A$153,0)),"Other / Unsorted"))</f>
        <v/>
      </c>
      <c r="D2323" s="51">
        <f>IF($B2323="","",IFERROR(INDEX(Lists!$C$4:$C$153,MATCH($B2323,Lists!$A$4:$A$153,0)),"Spending"))</f>
        <v/>
      </c>
      <c r="E2323" s="50" t="n"/>
      <c r="F2323" s="52" t="n"/>
      <c r="G2323" s="50" t="n"/>
      <c r="H2323" s="50" t="n"/>
      <c r="I2323" s="50" t="n"/>
    </row>
    <row r="2324" ht="15" customHeight="1" s="36">
      <c r="A2324" s="49" t="n"/>
      <c r="B2324" s="50" t="n"/>
      <c r="C2324" s="51">
        <f>IF($B2324="","",IFERROR(INDEX(Lists!$B$4:$B$153,MATCH($B2324,Lists!$A$4:$A$153,0)),"Other / Unsorted"))</f>
        <v/>
      </c>
      <c r="D2324" s="51">
        <f>IF($B2324="","",IFERROR(INDEX(Lists!$C$4:$C$153,MATCH($B2324,Lists!$A$4:$A$153,0)),"Spending"))</f>
        <v/>
      </c>
      <c r="E2324" s="50" t="n"/>
      <c r="F2324" s="52" t="n"/>
      <c r="G2324" s="50" t="n"/>
      <c r="H2324" s="50" t="n"/>
      <c r="I2324" s="50" t="n"/>
    </row>
    <row r="2325" ht="15" customHeight="1" s="36">
      <c r="A2325" s="49" t="n"/>
      <c r="B2325" s="50" t="n"/>
      <c r="C2325" s="51">
        <f>IF($B2325="","",IFERROR(INDEX(Lists!$B$4:$B$153,MATCH($B2325,Lists!$A$4:$A$153,0)),"Other / Unsorted"))</f>
        <v/>
      </c>
      <c r="D2325" s="51">
        <f>IF($B2325="","",IFERROR(INDEX(Lists!$C$4:$C$153,MATCH($B2325,Lists!$A$4:$A$153,0)),"Spending"))</f>
        <v/>
      </c>
      <c r="E2325" s="50" t="n"/>
      <c r="F2325" s="52" t="n"/>
      <c r="G2325" s="50" t="n"/>
      <c r="H2325" s="50" t="n"/>
      <c r="I2325" s="50" t="n"/>
    </row>
    <row r="2326" ht="15" customHeight="1" s="36">
      <c r="A2326" s="49" t="n"/>
      <c r="B2326" s="50" t="n"/>
      <c r="C2326" s="51">
        <f>IF($B2326="","",IFERROR(INDEX(Lists!$B$4:$B$153,MATCH($B2326,Lists!$A$4:$A$153,0)),"Other / Unsorted"))</f>
        <v/>
      </c>
      <c r="D2326" s="51">
        <f>IF($B2326="","",IFERROR(INDEX(Lists!$C$4:$C$153,MATCH($B2326,Lists!$A$4:$A$153,0)),"Spending"))</f>
        <v/>
      </c>
      <c r="E2326" s="50" t="n"/>
      <c r="F2326" s="52" t="n"/>
      <c r="G2326" s="50" t="n"/>
      <c r="H2326" s="50" t="n"/>
      <c r="I2326" s="50" t="n"/>
    </row>
    <row r="2327" ht="15" customHeight="1" s="36">
      <c r="A2327" s="49" t="n"/>
      <c r="B2327" s="50" t="n"/>
      <c r="C2327" s="51">
        <f>IF($B2327="","",IFERROR(INDEX(Lists!$B$4:$B$153,MATCH($B2327,Lists!$A$4:$A$153,0)),"Other / Unsorted"))</f>
        <v/>
      </c>
      <c r="D2327" s="51">
        <f>IF($B2327="","",IFERROR(INDEX(Lists!$C$4:$C$153,MATCH($B2327,Lists!$A$4:$A$153,0)),"Spending"))</f>
        <v/>
      </c>
      <c r="E2327" s="50" t="n"/>
      <c r="F2327" s="52" t="n"/>
      <c r="G2327" s="50" t="n"/>
      <c r="H2327" s="50" t="n"/>
      <c r="I2327" s="50" t="n"/>
    </row>
    <row r="2328" ht="15" customHeight="1" s="36">
      <c r="A2328" s="49" t="n"/>
      <c r="B2328" s="50" t="n"/>
      <c r="C2328" s="51">
        <f>IF($B2328="","",IFERROR(INDEX(Lists!$B$4:$B$153,MATCH($B2328,Lists!$A$4:$A$153,0)),"Other / Unsorted"))</f>
        <v/>
      </c>
      <c r="D2328" s="51">
        <f>IF($B2328="","",IFERROR(INDEX(Lists!$C$4:$C$153,MATCH($B2328,Lists!$A$4:$A$153,0)),"Spending"))</f>
        <v/>
      </c>
      <c r="E2328" s="50" t="n"/>
      <c r="F2328" s="52" t="n"/>
      <c r="G2328" s="50" t="n"/>
      <c r="H2328" s="50" t="n"/>
      <c r="I2328" s="50" t="n"/>
    </row>
    <row r="2329" ht="15" customHeight="1" s="36">
      <c r="A2329" s="49" t="n"/>
      <c r="B2329" s="50" t="n"/>
      <c r="C2329" s="51">
        <f>IF($B2329="","",IFERROR(INDEX(Lists!$B$4:$B$153,MATCH($B2329,Lists!$A$4:$A$153,0)),"Other / Unsorted"))</f>
        <v/>
      </c>
      <c r="D2329" s="51">
        <f>IF($B2329="","",IFERROR(INDEX(Lists!$C$4:$C$153,MATCH($B2329,Lists!$A$4:$A$153,0)),"Spending"))</f>
        <v/>
      </c>
      <c r="E2329" s="50" t="n"/>
      <c r="F2329" s="52" t="n"/>
      <c r="G2329" s="50" t="n"/>
      <c r="H2329" s="50" t="n"/>
      <c r="I2329" s="50" t="n"/>
    </row>
    <row r="2330" ht="15" customHeight="1" s="36">
      <c r="A2330" s="49" t="n"/>
      <c r="B2330" s="50" t="n"/>
      <c r="C2330" s="51">
        <f>IF($B2330="","",IFERROR(INDEX(Lists!$B$4:$B$153,MATCH($B2330,Lists!$A$4:$A$153,0)),"Other / Unsorted"))</f>
        <v/>
      </c>
      <c r="D2330" s="51">
        <f>IF($B2330="","",IFERROR(INDEX(Lists!$C$4:$C$153,MATCH($B2330,Lists!$A$4:$A$153,0)),"Spending"))</f>
        <v/>
      </c>
      <c r="E2330" s="50" t="n"/>
      <c r="F2330" s="52" t="n"/>
      <c r="G2330" s="50" t="n"/>
      <c r="H2330" s="50" t="n"/>
      <c r="I2330" s="50" t="n"/>
    </row>
    <row r="2331" ht="15" customHeight="1" s="36">
      <c r="A2331" s="49" t="n"/>
      <c r="B2331" s="50" t="n"/>
      <c r="C2331" s="51">
        <f>IF($B2331="","",IFERROR(INDEX(Lists!$B$4:$B$153,MATCH($B2331,Lists!$A$4:$A$153,0)),"Other / Unsorted"))</f>
        <v/>
      </c>
      <c r="D2331" s="51">
        <f>IF($B2331="","",IFERROR(INDEX(Lists!$C$4:$C$153,MATCH($B2331,Lists!$A$4:$A$153,0)),"Spending"))</f>
        <v/>
      </c>
      <c r="E2331" s="50" t="n"/>
      <c r="F2331" s="52" t="n"/>
      <c r="G2331" s="50" t="n"/>
      <c r="H2331" s="50" t="n"/>
      <c r="I2331" s="50" t="n"/>
    </row>
    <row r="2332" ht="15" customHeight="1" s="36">
      <c r="A2332" s="49" t="n"/>
      <c r="B2332" s="50" t="n"/>
      <c r="C2332" s="51">
        <f>IF($B2332="","",IFERROR(INDEX(Lists!$B$4:$B$153,MATCH($B2332,Lists!$A$4:$A$153,0)),"Other / Unsorted"))</f>
        <v/>
      </c>
      <c r="D2332" s="51">
        <f>IF($B2332="","",IFERROR(INDEX(Lists!$C$4:$C$153,MATCH($B2332,Lists!$A$4:$A$153,0)),"Spending"))</f>
        <v/>
      </c>
      <c r="E2332" s="50" t="n"/>
      <c r="F2332" s="52" t="n"/>
      <c r="G2332" s="50" t="n"/>
      <c r="H2332" s="50" t="n"/>
      <c r="I2332" s="50" t="n"/>
    </row>
    <row r="2333" ht="15" customHeight="1" s="36">
      <c r="A2333" s="49" t="n"/>
      <c r="B2333" s="50" t="n"/>
      <c r="C2333" s="51">
        <f>IF($B2333="","",IFERROR(INDEX(Lists!$B$4:$B$153,MATCH($B2333,Lists!$A$4:$A$153,0)),"Other / Unsorted"))</f>
        <v/>
      </c>
      <c r="D2333" s="51">
        <f>IF($B2333="","",IFERROR(INDEX(Lists!$C$4:$C$153,MATCH($B2333,Lists!$A$4:$A$153,0)),"Spending"))</f>
        <v/>
      </c>
      <c r="E2333" s="50" t="n"/>
      <c r="F2333" s="52" t="n"/>
      <c r="G2333" s="50" t="n"/>
      <c r="H2333" s="50" t="n"/>
      <c r="I2333" s="50" t="n"/>
    </row>
    <row r="2334" ht="15" customHeight="1" s="36">
      <c r="A2334" s="49" t="n"/>
      <c r="B2334" s="50" t="n"/>
      <c r="C2334" s="51">
        <f>IF($B2334="","",IFERROR(INDEX(Lists!$B$4:$B$153,MATCH($B2334,Lists!$A$4:$A$153,0)),"Other / Unsorted"))</f>
        <v/>
      </c>
      <c r="D2334" s="51">
        <f>IF($B2334="","",IFERROR(INDEX(Lists!$C$4:$C$153,MATCH($B2334,Lists!$A$4:$A$153,0)),"Spending"))</f>
        <v/>
      </c>
      <c r="E2334" s="50" t="n"/>
      <c r="F2334" s="52" t="n"/>
      <c r="G2334" s="50" t="n"/>
      <c r="H2334" s="50" t="n"/>
      <c r="I2334" s="50" t="n"/>
    </row>
    <row r="2335" ht="15" customHeight="1" s="36">
      <c r="A2335" s="49" t="n"/>
      <c r="B2335" s="50" t="n"/>
      <c r="C2335" s="51">
        <f>IF($B2335="","",IFERROR(INDEX(Lists!$B$4:$B$153,MATCH($B2335,Lists!$A$4:$A$153,0)),"Other / Unsorted"))</f>
        <v/>
      </c>
      <c r="D2335" s="51">
        <f>IF($B2335="","",IFERROR(INDEX(Lists!$C$4:$C$153,MATCH($B2335,Lists!$A$4:$A$153,0)),"Spending"))</f>
        <v/>
      </c>
      <c r="E2335" s="50" t="n"/>
      <c r="F2335" s="52" t="n"/>
      <c r="G2335" s="50" t="n"/>
      <c r="H2335" s="50" t="n"/>
      <c r="I2335" s="50" t="n"/>
    </row>
    <row r="2336" ht="15" customHeight="1" s="36">
      <c r="A2336" s="49" t="n"/>
      <c r="B2336" s="50" t="n"/>
      <c r="C2336" s="51">
        <f>IF($B2336="","",IFERROR(INDEX(Lists!$B$4:$B$153,MATCH($B2336,Lists!$A$4:$A$153,0)),"Other / Unsorted"))</f>
        <v/>
      </c>
      <c r="D2336" s="51">
        <f>IF($B2336="","",IFERROR(INDEX(Lists!$C$4:$C$153,MATCH($B2336,Lists!$A$4:$A$153,0)),"Spending"))</f>
        <v/>
      </c>
      <c r="E2336" s="50" t="n"/>
      <c r="F2336" s="52" t="n"/>
      <c r="G2336" s="50" t="n"/>
      <c r="H2336" s="50" t="n"/>
      <c r="I2336" s="50" t="n"/>
    </row>
    <row r="2337" ht="15" customHeight="1" s="36">
      <c r="A2337" s="49" t="n"/>
      <c r="B2337" s="50" t="n"/>
      <c r="C2337" s="51">
        <f>IF($B2337="","",IFERROR(INDEX(Lists!$B$4:$B$153,MATCH($B2337,Lists!$A$4:$A$153,0)),"Other / Unsorted"))</f>
        <v/>
      </c>
      <c r="D2337" s="51">
        <f>IF($B2337="","",IFERROR(INDEX(Lists!$C$4:$C$153,MATCH($B2337,Lists!$A$4:$A$153,0)),"Spending"))</f>
        <v/>
      </c>
      <c r="E2337" s="50" t="n"/>
      <c r="F2337" s="52" t="n"/>
      <c r="G2337" s="50" t="n"/>
      <c r="H2337" s="50" t="n"/>
      <c r="I2337" s="50" t="n"/>
    </row>
    <row r="2338" ht="15" customHeight="1" s="36">
      <c r="A2338" s="49" t="n"/>
      <c r="B2338" s="50" t="n"/>
      <c r="C2338" s="51">
        <f>IF($B2338="","",IFERROR(INDEX(Lists!$B$4:$B$153,MATCH($B2338,Lists!$A$4:$A$153,0)),"Other / Unsorted"))</f>
        <v/>
      </c>
      <c r="D2338" s="51">
        <f>IF($B2338="","",IFERROR(INDEX(Lists!$C$4:$C$153,MATCH($B2338,Lists!$A$4:$A$153,0)),"Spending"))</f>
        <v/>
      </c>
      <c r="E2338" s="50" t="n"/>
      <c r="F2338" s="52" t="n"/>
      <c r="G2338" s="50" t="n"/>
      <c r="H2338" s="50" t="n"/>
      <c r="I2338" s="50" t="n"/>
    </row>
    <row r="2339" ht="15" customHeight="1" s="36">
      <c r="A2339" s="49" t="n"/>
      <c r="B2339" s="50" t="n"/>
      <c r="C2339" s="51">
        <f>IF($B2339="","",IFERROR(INDEX(Lists!$B$4:$B$153,MATCH($B2339,Lists!$A$4:$A$153,0)),"Other / Unsorted"))</f>
        <v/>
      </c>
      <c r="D2339" s="51">
        <f>IF($B2339="","",IFERROR(INDEX(Lists!$C$4:$C$153,MATCH($B2339,Lists!$A$4:$A$153,0)),"Spending"))</f>
        <v/>
      </c>
      <c r="E2339" s="50" t="n"/>
      <c r="F2339" s="52" t="n"/>
      <c r="G2339" s="50" t="n"/>
      <c r="H2339" s="50" t="n"/>
      <c r="I2339" s="50" t="n"/>
    </row>
    <row r="2340" ht="15" customHeight="1" s="36">
      <c r="A2340" s="49" t="n"/>
      <c r="B2340" s="50" t="n"/>
      <c r="C2340" s="51">
        <f>IF($B2340="","",IFERROR(INDEX(Lists!$B$4:$B$153,MATCH($B2340,Lists!$A$4:$A$153,0)),"Other / Unsorted"))</f>
        <v/>
      </c>
      <c r="D2340" s="51">
        <f>IF($B2340="","",IFERROR(INDEX(Lists!$C$4:$C$153,MATCH($B2340,Lists!$A$4:$A$153,0)),"Spending"))</f>
        <v/>
      </c>
      <c r="E2340" s="50" t="n"/>
      <c r="F2340" s="52" t="n"/>
      <c r="G2340" s="50" t="n"/>
      <c r="H2340" s="50" t="n"/>
      <c r="I2340" s="50" t="n"/>
    </row>
    <row r="2341" ht="15" customHeight="1" s="36">
      <c r="A2341" s="49" t="n"/>
      <c r="B2341" s="50" t="n"/>
      <c r="C2341" s="51">
        <f>IF($B2341="","",IFERROR(INDEX(Lists!$B$4:$B$153,MATCH($B2341,Lists!$A$4:$A$153,0)),"Other / Unsorted"))</f>
        <v/>
      </c>
      <c r="D2341" s="51">
        <f>IF($B2341="","",IFERROR(INDEX(Lists!$C$4:$C$153,MATCH($B2341,Lists!$A$4:$A$153,0)),"Spending"))</f>
        <v/>
      </c>
      <c r="E2341" s="50" t="n"/>
      <c r="F2341" s="52" t="n"/>
      <c r="G2341" s="50" t="n"/>
      <c r="H2341" s="50" t="n"/>
      <c r="I2341" s="50" t="n"/>
    </row>
    <row r="2342" ht="15" customHeight="1" s="36">
      <c r="A2342" s="49" t="n"/>
      <c r="B2342" s="50" t="n"/>
      <c r="C2342" s="51">
        <f>IF($B2342="","",IFERROR(INDEX(Lists!$B$4:$B$153,MATCH($B2342,Lists!$A$4:$A$153,0)),"Other / Unsorted"))</f>
        <v/>
      </c>
      <c r="D2342" s="51">
        <f>IF($B2342="","",IFERROR(INDEX(Lists!$C$4:$C$153,MATCH($B2342,Lists!$A$4:$A$153,0)),"Spending"))</f>
        <v/>
      </c>
      <c r="E2342" s="50" t="n"/>
      <c r="F2342" s="52" t="n"/>
      <c r="G2342" s="50" t="n"/>
      <c r="H2342" s="50" t="n"/>
      <c r="I2342" s="50" t="n"/>
    </row>
    <row r="2343" ht="15" customHeight="1" s="36">
      <c r="A2343" s="49" t="n"/>
      <c r="B2343" s="50" t="n"/>
      <c r="C2343" s="51">
        <f>IF($B2343="","",IFERROR(INDEX(Lists!$B$4:$B$153,MATCH($B2343,Lists!$A$4:$A$153,0)),"Other / Unsorted"))</f>
        <v/>
      </c>
      <c r="D2343" s="51">
        <f>IF($B2343="","",IFERROR(INDEX(Lists!$C$4:$C$153,MATCH($B2343,Lists!$A$4:$A$153,0)),"Spending"))</f>
        <v/>
      </c>
      <c r="E2343" s="50" t="n"/>
      <c r="F2343" s="52" t="n"/>
      <c r="G2343" s="50" t="n"/>
      <c r="H2343" s="50" t="n"/>
      <c r="I2343" s="50" t="n"/>
    </row>
    <row r="2344" ht="15" customHeight="1" s="36">
      <c r="A2344" s="49" t="n"/>
      <c r="B2344" s="50" t="n"/>
      <c r="C2344" s="51">
        <f>IF($B2344="","",IFERROR(INDEX(Lists!$B$4:$B$153,MATCH($B2344,Lists!$A$4:$A$153,0)),"Other / Unsorted"))</f>
        <v/>
      </c>
      <c r="D2344" s="51">
        <f>IF($B2344="","",IFERROR(INDEX(Lists!$C$4:$C$153,MATCH($B2344,Lists!$A$4:$A$153,0)),"Spending"))</f>
        <v/>
      </c>
      <c r="E2344" s="50" t="n"/>
      <c r="F2344" s="52" t="n"/>
      <c r="G2344" s="50" t="n"/>
      <c r="H2344" s="50" t="n"/>
      <c r="I2344" s="50" t="n"/>
    </row>
    <row r="2345" ht="15" customHeight="1" s="36">
      <c r="A2345" s="49" t="n"/>
      <c r="B2345" s="50" t="n"/>
      <c r="C2345" s="51">
        <f>IF($B2345="","",IFERROR(INDEX(Lists!$B$4:$B$153,MATCH($B2345,Lists!$A$4:$A$153,0)),"Other / Unsorted"))</f>
        <v/>
      </c>
      <c r="D2345" s="51">
        <f>IF($B2345="","",IFERROR(INDEX(Lists!$C$4:$C$153,MATCH($B2345,Lists!$A$4:$A$153,0)),"Spending"))</f>
        <v/>
      </c>
      <c r="E2345" s="50" t="n"/>
      <c r="F2345" s="52" t="n"/>
      <c r="G2345" s="50" t="n"/>
      <c r="H2345" s="50" t="n"/>
      <c r="I2345" s="50" t="n"/>
    </row>
    <row r="2346" ht="15" customHeight="1" s="36">
      <c r="A2346" s="49" t="n"/>
      <c r="B2346" s="50" t="n"/>
      <c r="C2346" s="51">
        <f>IF($B2346="","",IFERROR(INDEX(Lists!$B$4:$B$153,MATCH($B2346,Lists!$A$4:$A$153,0)),"Other / Unsorted"))</f>
        <v/>
      </c>
      <c r="D2346" s="51">
        <f>IF($B2346="","",IFERROR(INDEX(Lists!$C$4:$C$153,MATCH($B2346,Lists!$A$4:$A$153,0)),"Spending"))</f>
        <v/>
      </c>
      <c r="E2346" s="50" t="n"/>
      <c r="F2346" s="52" t="n"/>
      <c r="G2346" s="50" t="n"/>
      <c r="H2346" s="50" t="n"/>
      <c r="I2346" s="50" t="n"/>
    </row>
    <row r="2347" ht="15" customHeight="1" s="36">
      <c r="A2347" s="49" t="n"/>
      <c r="B2347" s="50" t="n"/>
      <c r="C2347" s="51">
        <f>IF($B2347="","",IFERROR(INDEX(Lists!$B$4:$B$153,MATCH($B2347,Lists!$A$4:$A$153,0)),"Other / Unsorted"))</f>
        <v/>
      </c>
      <c r="D2347" s="51">
        <f>IF($B2347="","",IFERROR(INDEX(Lists!$C$4:$C$153,MATCH($B2347,Lists!$A$4:$A$153,0)),"Spending"))</f>
        <v/>
      </c>
      <c r="E2347" s="50" t="n"/>
      <c r="F2347" s="52" t="n"/>
      <c r="G2347" s="50" t="n"/>
      <c r="H2347" s="50" t="n"/>
      <c r="I2347" s="50" t="n"/>
    </row>
    <row r="2348" ht="15" customHeight="1" s="36">
      <c r="A2348" s="49" t="n"/>
      <c r="B2348" s="50" t="n"/>
      <c r="C2348" s="51">
        <f>IF($B2348="","",IFERROR(INDEX(Lists!$B$4:$B$153,MATCH($B2348,Lists!$A$4:$A$153,0)),"Other / Unsorted"))</f>
        <v/>
      </c>
      <c r="D2348" s="51">
        <f>IF($B2348="","",IFERROR(INDEX(Lists!$C$4:$C$153,MATCH($B2348,Lists!$A$4:$A$153,0)),"Spending"))</f>
        <v/>
      </c>
      <c r="E2348" s="50" t="n"/>
      <c r="F2348" s="52" t="n"/>
      <c r="G2348" s="50" t="n"/>
      <c r="H2348" s="50" t="n"/>
      <c r="I2348" s="50" t="n"/>
    </row>
    <row r="2349" ht="15" customHeight="1" s="36">
      <c r="A2349" s="49" t="n"/>
      <c r="B2349" s="50" t="n"/>
      <c r="C2349" s="51">
        <f>IF($B2349="","",IFERROR(INDEX(Lists!$B$4:$B$153,MATCH($B2349,Lists!$A$4:$A$153,0)),"Other / Unsorted"))</f>
        <v/>
      </c>
      <c r="D2349" s="51">
        <f>IF($B2349="","",IFERROR(INDEX(Lists!$C$4:$C$153,MATCH($B2349,Lists!$A$4:$A$153,0)),"Spending"))</f>
        <v/>
      </c>
      <c r="E2349" s="50" t="n"/>
      <c r="F2349" s="52" t="n"/>
      <c r="G2349" s="50" t="n"/>
      <c r="H2349" s="50" t="n"/>
      <c r="I2349" s="50" t="n"/>
    </row>
    <row r="2350" ht="15" customHeight="1" s="36">
      <c r="A2350" s="49" t="n"/>
      <c r="B2350" s="50" t="n"/>
      <c r="C2350" s="51">
        <f>IF($B2350="","",IFERROR(INDEX(Lists!$B$4:$B$153,MATCH($B2350,Lists!$A$4:$A$153,0)),"Other / Unsorted"))</f>
        <v/>
      </c>
      <c r="D2350" s="51">
        <f>IF($B2350="","",IFERROR(INDEX(Lists!$C$4:$C$153,MATCH($B2350,Lists!$A$4:$A$153,0)),"Spending"))</f>
        <v/>
      </c>
      <c r="E2350" s="50" t="n"/>
      <c r="F2350" s="52" t="n"/>
      <c r="G2350" s="50" t="n"/>
      <c r="H2350" s="50" t="n"/>
      <c r="I2350" s="50" t="n"/>
    </row>
    <row r="2351" ht="15" customHeight="1" s="36">
      <c r="A2351" s="49" t="n"/>
      <c r="B2351" s="50" t="n"/>
      <c r="C2351" s="51">
        <f>IF($B2351="","",IFERROR(INDEX(Lists!$B$4:$B$153,MATCH($B2351,Lists!$A$4:$A$153,0)),"Other / Unsorted"))</f>
        <v/>
      </c>
      <c r="D2351" s="51">
        <f>IF($B2351="","",IFERROR(INDEX(Lists!$C$4:$C$153,MATCH($B2351,Lists!$A$4:$A$153,0)),"Spending"))</f>
        <v/>
      </c>
      <c r="E2351" s="50" t="n"/>
      <c r="F2351" s="52" t="n"/>
      <c r="G2351" s="50" t="n"/>
      <c r="H2351" s="50" t="n"/>
      <c r="I2351" s="50" t="n"/>
    </row>
    <row r="2352" ht="15" customHeight="1" s="36">
      <c r="A2352" s="49" t="n"/>
      <c r="B2352" s="50" t="n"/>
      <c r="C2352" s="51">
        <f>IF($B2352="","",IFERROR(INDEX(Lists!$B$4:$B$153,MATCH($B2352,Lists!$A$4:$A$153,0)),"Other / Unsorted"))</f>
        <v/>
      </c>
      <c r="D2352" s="51">
        <f>IF($B2352="","",IFERROR(INDEX(Lists!$C$4:$C$153,MATCH($B2352,Lists!$A$4:$A$153,0)),"Spending"))</f>
        <v/>
      </c>
      <c r="E2352" s="50" t="n"/>
      <c r="F2352" s="52" t="n"/>
      <c r="G2352" s="50" t="n"/>
      <c r="H2352" s="50" t="n"/>
      <c r="I2352" s="50" t="n"/>
    </row>
    <row r="2353" ht="15" customHeight="1" s="36">
      <c r="A2353" s="49" t="n"/>
      <c r="B2353" s="50" t="n"/>
      <c r="C2353" s="51">
        <f>IF($B2353="","",IFERROR(INDEX(Lists!$B$4:$B$153,MATCH($B2353,Lists!$A$4:$A$153,0)),"Other / Unsorted"))</f>
        <v/>
      </c>
      <c r="D2353" s="51">
        <f>IF($B2353="","",IFERROR(INDEX(Lists!$C$4:$C$153,MATCH($B2353,Lists!$A$4:$A$153,0)),"Spending"))</f>
        <v/>
      </c>
      <c r="E2353" s="50" t="n"/>
      <c r="F2353" s="52" t="n"/>
      <c r="G2353" s="50" t="n"/>
      <c r="H2353" s="50" t="n"/>
      <c r="I2353" s="50" t="n"/>
    </row>
    <row r="2354" ht="15" customHeight="1" s="36">
      <c r="A2354" s="49" t="n"/>
      <c r="B2354" s="50" t="n"/>
      <c r="C2354" s="51">
        <f>IF($B2354="","",IFERROR(INDEX(Lists!$B$4:$B$153,MATCH($B2354,Lists!$A$4:$A$153,0)),"Other / Unsorted"))</f>
        <v/>
      </c>
      <c r="D2354" s="51">
        <f>IF($B2354="","",IFERROR(INDEX(Lists!$C$4:$C$153,MATCH($B2354,Lists!$A$4:$A$153,0)),"Spending"))</f>
        <v/>
      </c>
      <c r="E2354" s="50" t="n"/>
      <c r="F2354" s="52" t="n"/>
      <c r="G2354" s="50" t="n"/>
      <c r="H2354" s="50" t="n"/>
      <c r="I2354" s="50" t="n"/>
    </row>
    <row r="2355" ht="15" customHeight="1" s="36">
      <c r="A2355" s="49" t="n"/>
      <c r="B2355" s="50" t="n"/>
      <c r="C2355" s="51">
        <f>IF($B2355="","",IFERROR(INDEX(Lists!$B$4:$B$153,MATCH($B2355,Lists!$A$4:$A$153,0)),"Other / Unsorted"))</f>
        <v/>
      </c>
      <c r="D2355" s="51">
        <f>IF($B2355="","",IFERROR(INDEX(Lists!$C$4:$C$153,MATCH($B2355,Lists!$A$4:$A$153,0)),"Spending"))</f>
        <v/>
      </c>
      <c r="E2355" s="50" t="n"/>
      <c r="F2355" s="52" t="n"/>
      <c r="G2355" s="50" t="n"/>
      <c r="H2355" s="50" t="n"/>
      <c r="I2355" s="50" t="n"/>
    </row>
    <row r="2356" ht="15" customHeight="1" s="36">
      <c r="A2356" s="49" t="n"/>
      <c r="B2356" s="50" t="n"/>
      <c r="C2356" s="51">
        <f>IF($B2356="","",IFERROR(INDEX(Lists!$B$4:$B$153,MATCH($B2356,Lists!$A$4:$A$153,0)),"Other / Unsorted"))</f>
        <v/>
      </c>
      <c r="D2356" s="51">
        <f>IF($B2356="","",IFERROR(INDEX(Lists!$C$4:$C$153,MATCH($B2356,Lists!$A$4:$A$153,0)),"Spending"))</f>
        <v/>
      </c>
      <c r="E2356" s="50" t="n"/>
      <c r="F2356" s="52" t="n"/>
      <c r="G2356" s="50" t="n"/>
      <c r="H2356" s="50" t="n"/>
      <c r="I2356" s="50" t="n"/>
    </row>
    <row r="2357" ht="15" customHeight="1" s="36">
      <c r="A2357" s="49" t="n"/>
      <c r="B2357" s="50" t="n"/>
      <c r="C2357" s="51">
        <f>IF($B2357="","",IFERROR(INDEX(Lists!$B$4:$B$153,MATCH($B2357,Lists!$A$4:$A$153,0)),"Other / Unsorted"))</f>
        <v/>
      </c>
      <c r="D2357" s="51">
        <f>IF($B2357="","",IFERROR(INDEX(Lists!$C$4:$C$153,MATCH($B2357,Lists!$A$4:$A$153,0)),"Spending"))</f>
        <v/>
      </c>
      <c r="E2357" s="50" t="n"/>
      <c r="F2357" s="52" t="n"/>
      <c r="G2357" s="50" t="n"/>
      <c r="H2357" s="50" t="n"/>
      <c r="I2357" s="50" t="n"/>
    </row>
    <row r="2358" ht="15" customHeight="1" s="36">
      <c r="A2358" s="49" t="n"/>
      <c r="B2358" s="50" t="n"/>
      <c r="C2358" s="51">
        <f>IF($B2358="","",IFERROR(INDEX(Lists!$B$4:$B$153,MATCH($B2358,Lists!$A$4:$A$153,0)),"Other / Unsorted"))</f>
        <v/>
      </c>
      <c r="D2358" s="51">
        <f>IF($B2358="","",IFERROR(INDEX(Lists!$C$4:$C$153,MATCH($B2358,Lists!$A$4:$A$153,0)),"Spending"))</f>
        <v/>
      </c>
      <c r="E2358" s="50" t="n"/>
      <c r="F2358" s="52" t="n"/>
      <c r="G2358" s="50" t="n"/>
      <c r="H2358" s="50" t="n"/>
      <c r="I2358" s="50" t="n"/>
    </row>
    <row r="2359" ht="15" customHeight="1" s="36">
      <c r="A2359" s="49" t="n"/>
      <c r="B2359" s="50" t="n"/>
      <c r="C2359" s="51">
        <f>IF($B2359="","",IFERROR(INDEX(Lists!$B$4:$B$153,MATCH($B2359,Lists!$A$4:$A$153,0)),"Other / Unsorted"))</f>
        <v/>
      </c>
      <c r="D2359" s="51">
        <f>IF($B2359="","",IFERROR(INDEX(Lists!$C$4:$C$153,MATCH($B2359,Lists!$A$4:$A$153,0)),"Spending"))</f>
        <v/>
      </c>
      <c r="E2359" s="50" t="n"/>
      <c r="F2359" s="52" t="n"/>
      <c r="G2359" s="50" t="n"/>
      <c r="H2359" s="50" t="n"/>
      <c r="I2359" s="50" t="n"/>
    </row>
    <row r="2360" ht="15" customHeight="1" s="36">
      <c r="A2360" s="49" t="n"/>
      <c r="B2360" s="50" t="n"/>
      <c r="C2360" s="51">
        <f>IF($B2360="","",IFERROR(INDEX(Lists!$B$4:$B$153,MATCH($B2360,Lists!$A$4:$A$153,0)),"Other / Unsorted"))</f>
        <v/>
      </c>
      <c r="D2360" s="51">
        <f>IF($B2360="","",IFERROR(INDEX(Lists!$C$4:$C$153,MATCH($B2360,Lists!$A$4:$A$153,0)),"Spending"))</f>
        <v/>
      </c>
      <c r="E2360" s="50" t="n"/>
      <c r="F2360" s="52" t="n"/>
      <c r="G2360" s="50" t="n"/>
      <c r="H2360" s="50" t="n"/>
      <c r="I2360" s="50" t="n"/>
    </row>
    <row r="2361" ht="15" customHeight="1" s="36">
      <c r="A2361" s="49" t="n"/>
      <c r="B2361" s="50" t="n"/>
      <c r="C2361" s="51">
        <f>IF($B2361="","",IFERROR(INDEX(Lists!$B$4:$B$153,MATCH($B2361,Lists!$A$4:$A$153,0)),"Other / Unsorted"))</f>
        <v/>
      </c>
      <c r="D2361" s="51">
        <f>IF($B2361="","",IFERROR(INDEX(Lists!$C$4:$C$153,MATCH($B2361,Lists!$A$4:$A$153,0)),"Spending"))</f>
        <v/>
      </c>
      <c r="E2361" s="50" t="n"/>
      <c r="F2361" s="52" t="n"/>
      <c r="G2361" s="50" t="n"/>
      <c r="H2361" s="50" t="n"/>
      <c r="I2361" s="50" t="n"/>
    </row>
    <row r="2362" ht="15" customHeight="1" s="36">
      <c r="A2362" s="49" t="n"/>
      <c r="B2362" s="50" t="n"/>
      <c r="C2362" s="51">
        <f>IF($B2362="","",IFERROR(INDEX(Lists!$B$4:$B$153,MATCH($B2362,Lists!$A$4:$A$153,0)),"Other / Unsorted"))</f>
        <v/>
      </c>
      <c r="D2362" s="51">
        <f>IF($B2362="","",IFERROR(INDEX(Lists!$C$4:$C$153,MATCH($B2362,Lists!$A$4:$A$153,0)),"Spending"))</f>
        <v/>
      </c>
      <c r="E2362" s="50" t="n"/>
      <c r="F2362" s="52" t="n"/>
      <c r="G2362" s="50" t="n"/>
      <c r="H2362" s="50" t="n"/>
      <c r="I2362" s="50" t="n"/>
    </row>
    <row r="2363" ht="15" customHeight="1" s="36">
      <c r="A2363" s="49" t="n"/>
      <c r="B2363" s="50" t="n"/>
      <c r="C2363" s="51">
        <f>IF($B2363="","",IFERROR(INDEX(Lists!$B$4:$B$153,MATCH($B2363,Lists!$A$4:$A$153,0)),"Other / Unsorted"))</f>
        <v/>
      </c>
      <c r="D2363" s="51">
        <f>IF($B2363="","",IFERROR(INDEX(Lists!$C$4:$C$153,MATCH($B2363,Lists!$A$4:$A$153,0)),"Spending"))</f>
        <v/>
      </c>
      <c r="E2363" s="50" t="n"/>
      <c r="F2363" s="52" t="n"/>
      <c r="G2363" s="50" t="n"/>
      <c r="H2363" s="50" t="n"/>
      <c r="I2363" s="50" t="n"/>
    </row>
    <row r="2364" ht="15" customHeight="1" s="36">
      <c r="A2364" s="49" t="n"/>
      <c r="B2364" s="50" t="n"/>
      <c r="C2364" s="51">
        <f>IF($B2364="","",IFERROR(INDEX(Lists!$B$4:$B$153,MATCH($B2364,Lists!$A$4:$A$153,0)),"Other / Unsorted"))</f>
        <v/>
      </c>
      <c r="D2364" s="51">
        <f>IF($B2364="","",IFERROR(INDEX(Lists!$C$4:$C$153,MATCH($B2364,Lists!$A$4:$A$153,0)),"Spending"))</f>
        <v/>
      </c>
      <c r="E2364" s="50" t="n"/>
      <c r="F2364" s="52" t="n"/>
      <c r="G2364" s="50" t="n"/>
      <c r="H2364" s="50" t="n"/>
      <c r="I2364" s="50" t="n"/>
    </row>
    <row r="2365" ht="15" customHeight="1" s="36">
      <c r="A2365" s="49" t="n"/>
      <c r="B2365" s="50" t="n"/>
      <c r="C2365" s="51">
        <f>IF($B2365="","",IFERROR(INDEX(Lists!$B$4:$B$153,MATCH($B2365,Lists!$A$4:$A$153,0)),"Other / Unsorted"))</f>
        <v/>
      </c>
      <c r="D2365" s="51">
        <f>IF($B2365="","",IFERROR(INDEX(Lists!$C$4:$C$153,MATCH($B2365,Lists!$A$4:$A$153,0)),"Spending"))</f>
        <v/>
      </c>
      <c r="E2365" s="50" t="n"/>
      <c r="F2365" s="52" t="n"/>
      <c r="G2365" s="50" t="n"/>
      <c r="H2365" s="50" t="n"/>
      <c r="I2365" s="50" t="n"/>
    </row>
    <row r="2366" ht="15" customHeight="1" s="36">
      <c r="A2366" s="49" t="n"/>
      <c r="B2366" s="50" t="n"/>
      <c r="C2366" s="51">
        <f>IF($B2366="","",IFERROR(INDEX(Lists!$B$4:$B$153,MATCH($B2366,Lists!$A$4:$A$153,0)),"Other / Unsorted"))</f>
        <v/>
      </c>
      <c r="D2366" s="51">
        <f>IF($B2366="","",IFERROR(INDEX(Lists!$C$4:$C$153,MATCH($B2366,Lists!$A$4:$A$153,0)),"Spending"))</f>
        <v/>
      </c>
      <c r="E2366" s="50" t="n"/>
      <c r="F2366" s="52" t="n"/>
      <c r="G2366" s="50" t="n"/>
      <c r="H2366" s="50" t="n"/>
      <c r="I2366" s="50" t="n"/>
    </row>
    <row r="2367" ht="15" customHeight="1" s="36">
      <c r="A2367" s="49" t="n"/>
      <c r="B2367" s="50" t="n"/>
      <c r="C2367" s="51">
        <f>IF($B2367="","",IFERROR(INDEX(Lists!$B$4:$B$153,MATCH($B2367,Lists!$A$4:$A$153,0)),"Other / Unsorted"))</f>
        <v/>
      </c>
      <c r="D2367" s="51">
        <f>IF($B2367="","",IFERROR(INDEX(Lists!$C$4:$C$153,MATCH($B2367,Lists!$A$4:$A$153,0)),"Spending"))</f>
        <v/>
      </c>
      <c r="E2367" s="50" t="n"/>
      <c r="F2367" s="52" t="n"/>
      <c r="G2367" s="50" t="n"/>
      <c r="H2367" s="50" t="n"/>
      <c r="I2367" s="50" t="n"/>
    </row>
    <row r="2368" ht="15" customHeight="1" s="36">
      <c r="A2368" s="49" t="n"/>
      <c r="B2368" s="50" t="n"/>
      <c r="C2368" s="51">
        <f>IF($B2368="","",IFERROR(INDEX(Lists!$B$4:$B$153,MATCH($B2368,Lists!$A$4:$A$153,0)),"Other / Unsorted"))</f>
        <v/>
      </c>
      <c r="D2368" s="51">
        <f>IF($B2368="","",IFERROR(INDEX(Lists!$C$4:$C$153,MATCH($B2368,Lists!$A$4:$A$153,0)),"Spending"))</f>
        <v/>
      </c>
      <c r="E2368" s="50" t="n"/>
      <c r="F2368" s="52" t="n"/>
      <c r="G2368" s="50" t="n"/>
      <c r="H2368" s="50" t="n"/>
      <c r="I2368" s="50" t="n"/>
    </row>
    <row r="2369" ht="15" customHeight="1" s="36">
      <c r="A2369" s="49" t="n"/>
      <c r="B2369" s="50" t="n"/>
      <c r="C2369" s="51">
        <f>IF($B2369="","",IFERROR(INDEX(Lists!$B$4:$B$153,MATCH($B2369,Lists!$A$4:$A$153,0)),"Other / Unsorted"))</f>
        <v/>
      </c>
      <c r="D2369" s="51">
        <f>IF($B2369="","",IFERROR(INDEX(Lists!$C$4:$C$153,MATCH($B2369,Lists!$A$4:$A$153,0)),"Spending"))</f>
        <v/>
      </c>
      <c r="E2369" s="50" t="n"/>
      <c r="F2369" s="52" t="n"/>
      <c r="G2369" s="50" t="n"/>
      <c r="H2369" s="50" t="n"/>
      <c r="I2369" s="50" t="n"/>
    </row>
    <row r="2370" ht="15" customHeight="1" s="36">
      <c r="A2370" s="49" t="n"/>
      <c r="B2370" s="50" t="n"/>
      <c r="C2370" s="51">
        <f>IF($B2370="","",IFERROR(INDEX(Lists!$B$4:$B$153,MATCH($B2370,Lists!$A$4:$A$153,0)),"Other / Unsorted"))</f>
        <v/>
      </c>
      <c r="D2370" s="51">
        <f>IF($B2370="","",IFERROR(INDEX(Lists!$C$4:$C$153,MATCH($B2370,Lists!$A$4:$A$153,0)),"Spending"))</f>
        <v/>
      </c>
      <c r="E2370" s="50" t="n"/>
      <c r="F2370" s="52" t="n"/>
      <c r="G2370" s="50" t="n"/>
      <c r="H2370" s="50" t="n"/>
      <c r="I2370" s="50" t="n"/>
    </row>
    <row r="2371" ht="15" customHeight="1" s="36">
      <c r="A2371" s="49" t="n"/>
      <c r="B2371" s="50" t="n"/>
      <c r="C2371" s="51">
        <f>IF($B2371="","",IFERROR(INDEX(Lists!$B$4:$B$153,MATCH($B2371,Lists!$A$4:$A$153,0)),"Other / Unsorted"))</f>
        <v/>
      </c>
      <c r="D2371" s="51">
        <f>IF($B2371="","",IFERROR(INDEX(Lists!$C$4:$C$153,MATCH($B2371,Lists!$A$4:$A$153,0)),"Spending"))</f>
        <v/>
      </c>
      <c r="E2371" s="50" t="n"/>
      <c r="F2371" s="52" t="n"/>
      <c r="G2371" s="50" t="n"/>
      <c r="H2371" s="50" t="n"/>
      <c r="I2371" s="50" t="n"/>
    </row>
    <row r="2372" ht="15" customHeight="1" s="36">
      <c r="A2372" s="49" t="n"/>
      <c r="B2372" s="50" t="n"/>
      <c r="C2372" s="51">
        <f>IF($B2372="","",IFERROR(INDEX(Lists!$B$4:$B$153,MATCH($B2372,Lists!$A$4:$A$153,0)),"Other / Unsorted"))</f>
        <v/>
      </c>
      <c r="D2372" s="51">
        <f>IF($B2372="","",IFERROR(INDEX(Lists!$C$4:$C$153,MATCH($B2372,Lists!$A$4:$A$153,0)),"Spending"))</f>
        <v/>
      </c>
      <c r="E2372" s="50" t="n"/>
      <c r="F2372" s="52" t="n"/>
      <c r="G2372" s="50" t="n"/>
      <c r="H2372" s="50" t="n"/>
      <c r="I2372" s="50" t="n"/>
    </row>
    <row r="2373" ht="15" customHeight="1" s="36">
      <c r="A2373" s="49" t="n"/>
      <c r="B2373" s="50" t="n"/>
      <c r="C2373" s="51">
        <f>IF($B2373="","",IFERROR(INDEX(Lists!$B$4:$B$153,MATCH($B2373,Lists!$A$4:$A$153,0)),"Other / Unsorted"))</f>
        <v/>
      </c>
      <c r="D2373" s="51">
        <f>IF($B2373="","",IFERROR(INDEX(Lists!$C$4:$C$153,MATCH($B2373,Lists!$A$4:$A$153,0)),"Spending"))</f>
        <v/>
      </c>
      <c r="E2373" s="50" t="n"/>
      <c r="F2373" s="52" t="n"/>
      <c r="G2373" s="50" t="n"/>
      <c r="H2373" s="50" t="n"/>
      <c r="I2373" s="50" t="n"/>
    </row>
    <row r="2374" ht="15" customHeight="1" s="36">
      <c r="A2374" s="49" t="n"/>
      <c r="B2374" s="50" t="n"/>
      <c r="C2374" s="51">
        <f>IF($B2374="","",IFERROR(INDEX(Lists!$B$4:$B$153,MATCH($B2374,Lists!$A$4:$A$153,0)),"Other / Unsorted"))</f>
        <v/>
      </c>
      <c r="D2374" s="51">
        <f>IF($B2374="","",IFERROR(INDEX(Lists!$C$4:$C$153,MATCH($B2374,Lists!$A$4:$A$153,0)),"Spending"))</f>
        <v/>
      </c>
      <c r="E2374" s="50" t="n"/>
      <c r="F2374" s="52" t="n"/>
      <c r="G2374" s="50" t="n"/>
      <c r="H2374" s="50" t="n"/>
      <c r="I2374" s="50" t="n"/>
    </row>
    <row r="2375" ht="15" customHeight="1" s="36">
      <c r="A2375" s="49" t="n"/>
      <c r="B2375" s="50" t="n"/>
      <c r="C2375" s="51">
        <f>IF($B2375="","",IFERROR(INDEX(Lists!$B$4:$B$153,MATCH($B2375,Lists!$A$4:$A$153,0)),"Other / Unsorted"))</f>
        <v/>
      </c>
      <c r="D2375" s="51">
        <f>IF($B2375="","",IFERROR(INDEX(Lists!$C$4:$C$153,MATCH($B2375,Lists!$A$4:$A$153,0)),"Spending"))</f>
        <v/>
      </c>
      <c r="E2375" s="50" t="n"/>
      <c r="F2375" s="52" t="n"/>
      <c r="G2375" s="50" t="n"/>
      <c r="H2375" s="50" t="n"/>
      <c r="I2375" s="50" t="n"/>
    </row>
    <row r="2376" ht="15" customHeight="1" s="36">
      <c r="A2376" s="49" t="n"/>
      <c r="B2376" s="50" t="n"/>
      <c r="C2376" s="51">
        <f>IF($B2376="","",IFERROR(INDEX(Lists!$B$4:$B$153,MATCH($B2376,Lists!$A$4:$A$153,0)),"Other / Unsorted"))</f>
        <v/>
      </c>
      <c r="D2376" s="51">
        <f>IF($B2376="","",IFERROR(INDEX(Lists!$C$4:$C$153,MATCH($B2376,Lists!$A$4:$A$153,0)),"Spending"))</f>
        <v/>
      </c>
      <c r="E2376" s="50" t="n"/>
      <c r="F2376" s="52" t="n"/>
      <c r="G2376" s="50" t="n"/>
      <c r="H2376" s="50" t="n"/>
      <c r="I2376" s="50" t="n"/>
    </row>
    <row r="2377" ht="15" customHeight="1" s="36">
      <c r="A2377" s="49" t="n"/>
      <c r="B2377" s="50" t="n"/>
      <c r="C2377" s="51">
        <f>IF($B2377="","",IFERROR(INDEX(Lists!$B$4:$B$153,MATCH($B2377,Lists!$A$4:$A$153,0)),"Other / Unsorted"))</f>
        <v/>
      </c>
      <c r="D2377" s="51">
        <f>IF($B2377="","",IFERROR(INDEX(Lists!$C$4:$C$153,MATCH($B2377,Lists!$A$4:$A$153,0)),"Spending"))</f>
        <v/>
      </c>
      <c r="E2377" s="50" t="n"/>
      <c r="F2377" s="52" t="n"/>
      <c r="G2377" s="50" t="n"/>
      <c r="H2377" s="50" t="n"/>
      <c r="I2377" s="50" t="n"/>
    </row>
    <row r="2378" ht="15" customHeight="1" s="36">
      <c r="A2378" s="49" t="n"/>
      <c r="B2378" s="50" t="n"/>
      <c r="C2378" s="51">
        <f>IF($B2378="","",IFERROR(INDEX(Lists!$B$4:$B$153,MATCH($B2378,Lists!$A$4:$A$153,0)),"Other / Unsorted"))</f>
        <v/>
      </c>
      <c r="D2378" s="51">
        <f>IF($B2378="","",IFERROR(INDEX(Lists!$C$4:$C$153,MATCH($B2378,Lists!$A$4:$A$153,0)),"Spending"))</f>
        <v/>
      </c>
      <c r="E2378" s="50" t="n"/>
      <c r="F2378" s="52" t="n"/>
      <c r="G2378" s="50" t="n"/>
      <c r="H2378" s="50" t="n"/>
      <c r="I2378" s="50" t="n"/>
    </row>
    <row r="2379" ht="15" customHeight="1" s="36">
      <c r="A2379" s="49" t="n"/>
      <c r="B2379" s="50" t="n"/>
      <c r="C2379" s="51">
        <f>IF($B2379="","",IFERROR(INDEX(Lists!$B$4:$B$153,MATCH($B2379,Lists!$A$4:$A$153,0)),"Other / Unsorted"))</f>
        <v/>
      </c>
      <c r="D2379" s="51">
        <f>IF($B2379="","",IFERROR(INDEX(Lists!$C$4:$C$153,MATCH($B2379,Lists!$A$4:$A$153,0)),"Spending"))</f>
        <v/>
      </c>
      <c r="E2379" s="50" t="n"/>
      <c r="F2379" s="52" t="n"/>
      <c r="G2379" s="50" t="n"/>
      <c r="H2379" s="50" t="n"/>
      <c r="I2379" s="50" t="n"/>
    </row>
    <row r="2380" ht="15" customHeight="1" s="36">
      <c r="A2380" s="49" t="n"/>
      <c r="B2380" s="50" t="n"/>
      <c r="C2380" s="51">
        <f>IF($B2380="","",IFERROR(INDEX(Lists!$B$4:$B$153,MATCH($B2380,Lists!$A$4:$A$153,0)),"Other / Unsorted"))</f>
        <v/>
      </c>
      <c r="D2380" s="51">
        <f>IF($B2380="","",IFERROR(INDEX(Lists!$C$4:$C$153,MATCH($B2380,Lists!$A$4:$A$153,0)),"Spending"))</f>
        <v/>
      </c>
      <c r="E2380" s="50" t="n"/>
      <c r="F2380" s="52" t="n"/>
      <c r="G2380" s="50" t="n"/>
      <c r="H2380" s="50" t="n"/>
      <c r="I2380" s="50" t="n"/>
    </row>
    <row r="2381" ht="15" customHeight="1" s="36">
      <c r="A2381" s="49" t="n"/>
      <c r="B2381" s="50" t="n"/>
      <c r="C2381" s="51">
        <f>IF($B2381="","",IFERROR(INDEX(Lists!$B$4:$B$153,MATCH($B2381,Lists!$A$4:$A$153,0)),"Other / Unsorted"))</f>
        <v/>
      </c>
      <c r="D2381" s="51">
        <f>IF($B2381="","",IFERROR(INDEX(Lists!$C$4:$C$153,MATCH($B2381,Lists!$A$4:$A$153,0)),"Spending"))</f>
        <v/>
      </c>
      <c r="E2381" s="50" t="n"/>
      <c r="F2381" s="52" t="n"/>
      <c r="G2381" s="50" t="n"/>
      <c r="H2381" s="50" t="n"/>
      <c r="I2381" s="50" t="n"/>
    </row>
    <row r="2382" ht="15" customHeight="1" s="36">
      <c r="A2382" s="49" t="n"/>
      <c r="B2382" s="50" t="n"/>
      <c r="C2382" s="51">
        <f>IF($B2382="","",IFERROR(INDEX(Lists!$B$4:$B$153,MATCH($B2382,Lists!$A$4:$A$153,0)),"Other / Unsorted"))</f>
        <v/>
      </c>
      <c r="D2382" s="51">
        <f>IF($B2382="","",IFERROR(INDEX(Lists!$C$4:$C$153,MATCH($B2382,Lists!$A$4:$A$153,0)),"Spending"))</f>
        <v/>
      </c>
      <c r="E2382" s="50" t="n"/>
      <c r="F2382" s="52" t="n"/>
      <c r="G2382" s="50" t="n"/>
      <c r="H2382" s="50" t="n"/>
      <c r="I2382" s="50" t="n"/>
    </row>
    <row r="2383" ht="15" customHeight="1" s="36">
      <c r="A2383" s="49" t="n"/>
      <c r="B2383" s="50" t="n"/>
      <c r="C2383" s="51">
        <f>IF($B2383="","",IFERROR(INDEX(Lists!$B$4:$B$153,MATCH($B2383,Lists!$A$4:$A$153,0)),"Other / Unsorted"))</f>
        <v/>
      </c>
      <c r="D2383" s="51">
        <f>IF($B2383="","",IFERROR(INDEX(Lists!$C$4:$C$153,MATCH($B2383,Lists!$A$4:$A$153,0)),"Spending"))</f>
        <v/>
      </c>
      <c r="E2383" s="50" t="n"/>
      <c r="F2383" s="52" t="n"/>
      <c r="G2383" s="50" t="n"/>
      <c r="H2383" s="50" t="n"/>
      <c r="I2383" s="50" t="n"/>
    </row>
    <row r="2384" ht="15" customHeight="1" s="36">
      <c r="A2384" s="49" t="n"/>
      <c r="B2384" s="50" t="n"/>
      <c r="C2384" s="51">
        <f>IF($B2384="","",IFERROR(INDEX(Lists!$B$4:$B$153,MATCH($B2384,Lists!$A$4:$A$153,0)),"Other / Unsorted"))</f>
        <v/>
      </c>
      <c r="D2384" s="51">
        <f>IF($B2384="","",IFERROR(INDEX(Lists!$C$4:$C$153,MATCH($B2384,Lists!$A$4:$A$153,0)),"Spending"))</f>
        <v/>
      </c>
      <c r="E2384" s="50" t="n"/>
      <c r="F2384" s="52" t="n"/>
      <c r="G2384" s="50" t="n"/>
      <c r="H2384" s="50" t="n"/>
      <c r="I2384" s="50" t="n"/>
    </row>
    <row r="2385" ht="15" customHeight="1" s="36">
      <c r="A2385" s="49" t="n"/>
      <c r="B2385" s="50" t="n"/>
      <c r="C2385" s="51">
        <f>IF($B2385="","",IFERROR(INDEX(Lists!$B$4:$B$153,MATCH($B2385,Lists!$A$4:$A$153,0)),"Other / Unsorted"))</f>
        <v/>
      </c>
      <c r="D2385" s="51">
        <f>IF($B2385="","",IFERROR(INDEX(Lists!$C$4:$C$153,MATCH($B2385,Lists!$A$4:$A$153,0)),"Spending"))</f>
        <v/>
      </c>
      <c r="E2385" s="50" t="n"/>
      <c r="F2385" s="52" t="n"/>
      <c r="G2385" s="50" t="n"/>
      <c r="H2385" s="50" t="n"/>
      <c r="I2385" s="50" t="n"/>
    </row>
    <row r="2386" ht="15" customHeight="1" s="36">
      <c r="A2386" s="49" t="n"/>
      <c r="B2386" s="50" t="n"/>
      <c r="C2386" s="51">
        <f>IF($B2386="","",IFERROR(INDEX(Lists!$B$4:$B$153,MATCH($B2386,Lists!$A$4:$A$153,0)),"Other / Unsorted"))</f>
        <v/>
      </c>
      <c r="D2386" s="51">
        <f>IF($B2386="","",IFERROR(INDEX(Lists!$C$4:$C$153,MATCH($B2386,Lists!$A$4:$A$153,0)),"Spending"))</f>
        <v/>
      </c>
      <c r="E2386" s="50" t="n"/>
      <c r="F2386" s="52" t="n"/>
      <c r="G2386" s="50" t="n"/>
      <c r="H2386" s="50" t="n"/>
      <c r="I2386" s="50" t="n"/>
    </row>
    <row r="2387" ht="15" customHeight="1" s="36">
      <c r="A2387" s="49" t="n"/>
      <c r="B2387" s="50" t="n"/>
      <c r="C2387" s="51">
        <f>IF($B2387="","",IFERROR(INDEX(Lists!$B$4:$B$153,MATCH($B2387,Lists!$A$4:$A$153,0)),"Other / Unsorted"))</f>
        <v/>
      </c>
      <c r="D2387" s="51">
        <f>IF($B2387="","",IFERROR(INDEX(Lists!$C$4:$C$153,MATCH($B2387,Lists!$A$4:$A$153,0)),"Spending"))</f>
        <v/>
      </c>
      <c r="E2387" s="50" t="n"/>
      <c r="F2387" s="52" t="n"/>
      <c r="G2387" s="50" t="n"/>
      <c r="H2387" s="50" t="n"/>
      <c r="I2387" s="50" t="n"/>
    </row>
    <row r="2388" ht="15" customHeight="1" s="36">
      <c r="A2388" s="49" t="n"/>
      <c r="B2388" s="50" t="n"/>
      <c r="C2388" s="51">
        <f>IF($B2388="","",IFERROR(INDEX(Lists!$B$4:$B$153,MATCH($B2388,Lists!$A$4:$A$153,0)),"Other / Unsorted"))</f>
        <v/>
      </c>
      <c r="D2388" s="51">
        <f>IF($B2388="","",IFERROR(INDEX(Lists!$C$4:$C$153,MATCH($B2388,Lists!$A$4:$A$153,0)),"Spending"))</f>
        <v/>
      </c>
      <c r="E2388" s="50" t="n"/>
      <c r="F2388" s="52" t="n"/>
      <c r="G2388" s="50" t="n"/>
      <c r="H2388" s="50" t="n"/>
      <c r="I2388" s="50" t="n"/>
    </row>
    <row r="2389" ht="15" customHeight="1" s="36">
      <c r="A2389" s="49" t="n"/>
      <c r="B2389" s="50" t="n"/>
      <c r="C2389" s="51">
        <f>IF($B2389="","",IFERROR(INDEX(Lists!$B$4:$B$153,MATCH($B2389,Lists!$A$4:$A$153,0)),"Other / Unsorted"))</f>
        <v/>
      </c>
      <c r="D2389" s="51">
        <f>IF($B2389="","",IFERROR(INDEX(Lists!$C$4:$C$153,MATCH($B2389,Lists!$A$4:$A$153,0)),"Spending"))</f>
        <v/>
      </c>
      <c r="E2389" s="50" t="n"/>
      <c r="F2389" s="52" t="n"/>
      <c r="G2389" s="50" t="n"/>
      <c r="H2389" s="50" t="n"/>
      <c r="I2389" s="50" t="n"/>
    </row>
    <row r="2390" ht="15" customHeight="1" s="36">
      <c r="A2390" s="49" t="n"/>
      <c r="B2390" s="50" t="n"/>
      <c r="C2390" s="51">
        <f>IF($B2390="","",IFERROR(INDEX(Lists!$B$4:$B$153,MATCH($B2390,Lists!$A$4:$A$153,0)),"Other / Unsorted"))</f>
        <v/>
      </c>
      <c r="D2390" s="51">
        <f>IF($B2390="","",IFERROR(INDEX(Lists!$C$4:$C$153,MATCH($B2390,Lists!$A$4:$A$153,0)),"Spending"))</f>
        <v/>
      </c>
      <c r="E2390" s="50" t="n"/>
      <c r="F2390" s="52" t="n"/>
      <c r="G2390" s="50" t="n"/>
      <c r="H2390" s="50" t="n"/>
      <c r="I2390" s="50" t="n"/>
    </row>
    <row r="2391" ht="15" customHeight="1" s="36">
      <c r="A2391" s="49" t="n"/>
      <c r="B2391" s="50" t="n"/>
      <c r="C2391" s="51">
        <f>IF($B2391="","",IFERROR(INDEX(Lists!$B$4:$B$153,MATCH($B2391,Lists!$A$4:$A$153,0)),"Other / Unsorted"))</f>
        <v/>
      </c>
      <c r="D2391" s="51">
        <f>IF($B2391="","",IFERROR(INDEX(Lists!$C$4:$C$153,MATCH($B2391,Lists!$A$4:$A$153,0)),"Spending"))</f>
        <v/>
      </c>
      <c r="E2391" s="50" t="n"/>
      <c r="F2391" s="52" t="n"/>
      <c r="G2391" s="50" t="n"/>
      <c r="H2391" s="50" t="n"/>
      <c r="I2391" s="50" t="n"/>
    </row>
    <row r="2392" ht="15" customHeight="1" s="36">
      <c r="A2392" s="49" t="n"/>
      <c r="B2392" s="50" t="n"/>
      <c r="C2392" s="51">
        <f>IF($B2392="","",IFERROR(INDEX(Lists!$B$4:$B$153,MATCH($B2392,Lists!$A$4:$A$153,0)),"Other / Unsorted"))</f>
        <v/>
      </c>
      <c r="D2392" s="51">
        <f>IF($B2392="","",IFERROR(INDEX(Lists!$C$4:$C$153,MATCH($B2392,Lists!$A$4:$A$153,0)),"Spending"))</f>
        <v/>
      </c>
      <c r="E2392" s="50" t="n"/>
      <c r="F2392" s="52" t="n"/>
      <c r="G2392" s="50" t="n"/>
      <c r="H2392" s="50" t="n"/>
      <c r="I2392" s="50" t="n"/>
    </row>
    <row r="2393" ht="15" customHeight="1" s="36">
      <c r="A2393" s="49" t="n"/>
      <c r="B2393" s="50" t="n"/>
      <c r="C2393" s="51">
        <f>IF($B2393="","",IFERROR(INDEX(Lists!$B$4:$B$153,MATCH($B2393,Lists!$A$4:$A$153,0)),"Other / Unsorted"))</f>
        <v/>
      </c>
      <c r="D2393" s="51">
        <f>IF($B2393="","",IFERROR(INDEX(Lists!$C$4:$C$153,MATCH($B2393,Lists!$A$4:$A$153,0)),"Spending"))</f>
        <v/>
      </c>
      <c r="E2393" s="50" t="n"/>
      <c r="F2393" s="52" t="n"/>
      <c r="G2393" s="50" t="n"/>
      <c r="H2393" s="50" t="n"/>
      <c r="I2393" s="50" t="n"/>
    </row>
    <row r="2394" ht="15" customHeight="1" s="36">
      <c r="A2394" s="49" t="n"/>
      <c r="B2394" s="50" t="n"/>
      <c r="C2394" s="51">
        <f>IF($B2394="","",IFERROR(INDEX(Lists!$B$4:$B$153,MATCH($B2394,Lists!$A$4:$A$153,0)),"Other / Unsorted"))</f>
        <v/>
      </c>
      <c r="D2394" s="51">
        <f>IF($B2394="","",IFERROR(INDEX(Lists!$C$4:$C$153,MATCH($B2394,Lists!$A$4:$A$153,0)),"Spending"))</f>
        <v/>
      </c>
      <c r="E2394" s="50" t="n"/>
      <c r="F2394" s="52" t="n"/>
      <c r="G2394" s="50" t="n"/>
      <c r="H2394" s="50" t="n"/>
      <c r="I2394" s="50" t="n"/>
    </row>
    <row r="2395" ht="15" customHeight="1" s="36">
      <c r="A2395" s="49" t="n"/>
      <c r="B2395" s="50" t="n"/>
      <c r="C2395" s="51">
        <f>IF($B2395="","",IFERROR(INDEX(Lists!$B$4:$B$153,MATCH($B2395,Lists!$A$4:$A$153,0)),"Other / Unsorted"))</f>
        <v/>
      </c>
      <c r="D2395" s="51">
        <f>IF($B2395="","",IFERROR(INDEX(Lists!$C$4:$C$153,MATCH($B2395,Lists!$A$4:$A$153,0)),"Spending"))</f>
        <v/>
      </c>
      <c r="E2395" s="50" t="n"/>
      <c r="F2395" s="52" t="n"/>
      <c r="G2395" s="50" t="n"/>
      <c r="H2395" s="50" t="n"/>
      <c r="I2395" s="50" t="n"/>
    </row>
    <row r="2396" ht="15" customHeight="1" s="36">
      <c r="A2396" s="49" t="n"/>
      <c r="B2396" s="50" t="n"/>
      <c r="C2396" s="51">
        <f>IF($B2396="","",IFERROR(INDEX(Lists!$B$4:$B$153,MATCH($B2396,Lists!$A$4:$A$153,0)),"Other / Unsorted"))</f>
        <v/>
      </c>
      <c r="D2396" s="51">
        <f>IF($B2396="","",IFERROR(INDEX(Lists!$C$4:$C$153,MATCH($B2396,Lists!$A$4:$A$153,0)),"Spending"))</f>
        <v/>
      </c>
      <c r="E2396" s="50" t="n"/>
      <c r="F2396" s="52" t="n"/>
      <c r="G2396" s="50" t="n"/>
      <c r="H2396" s="50" t="n"/>
      <c r="I2396" s="50" t="n"/>
    </row>
    <row r="2397" ht="15" customHeight="1" s="36">
      <c r="A2397" s="49" t="n"/>
      <c r="B2397" s="50" t="n"/>
      <c r="C2397" s="51">
        <f>IF($B2397="","",IFERROR(INDEX(Lists!$B$4:$B$153,MATCH($B2397,Lists!$A$4:$A$153,0)),"Other / Unsorted"))</f>
        <v/>
      </c>
      <c r="D2397" s="51">
        <f>IF($B2397="","",IFERROR(INDEX(Lists!$C$4:$C$153,MATCH($B2397,Lists!$A$4:$A$153,0)),"Spending"))</f>
        <v/>
      </c>
      <c r="E2397" s="50" t="n"/>
      <c r="F2397" s="52" t="n"/>
      <c r="G2397" s="50" t="n"/>
      <c r="H2397" s="50" t="n"/>
      <c r="I2397" s="50" t="n"/>
    </row>
    <row r="2398" ht="15" customHeight="1" s="36">
      <c r="A2398" s="49" t="n"/>
      <c r="B2398" s="50" t="n"/>
      <c r="C2398" s="51">
        <f>IF($B2398="","",IFERROR(INDEX(Lists!$B$4:$B$153,MATCH($B2398,Lists!$A$4:$A$153,0)),"Other / Unsorted"))</f>
        <v/>
      </c>
      <c r="D2398" s="51">
        <f>IF($B2398="","",IFERROR(INDEX(Lists!$C$4:$C$153,MATCH($B2398,Lists!$A$4:$A$153,0)),"Spending"))</f>
        <v/>
      </c>
      <c r="E2398" s="50" t="n"/>
      <c r="F2398" s="52" t="n"/>
      <c r="G2398" s="50" t="n"/>
      <c r="H2398" s="50" t="n"/>
      <c r="I2398" s="50" t="n"/>
    </row>
    <row r="2399" ht="15" customHeight="1" s="36">
      <c r="A2399" s="49" t="n"/>
      <c r="B2399" s="50" t="n"/>
      <c r="C2399" s="51">
        <f>IF($B2399="","",IFERROR(INDEX(Lists!$B$4:$B$153,MATCH($B2399,Lists!$A$4:$A$153,0)),"Other / Unsorted"))</f>
        <v/>
      </c>
      <c r="D2399" s="51">
        <f>IF($B2399="","",IFERROR(INDEX(Lists!$C$4:$C$153,MATCH($B2399,Lists!$A$4:$A$153,0)),"Spending"))</f>
        <v/>
      </c>
      <c r="E2399" s="50" t="n"/>
      <c r="F2399" s="52" t="n"/>
      <c r="G2399" s="50" t="n"/>
      <c r="H2399" s="50" t="n"/>
      <c r="I2399" s="50" t="n"/>
    </row>
    <row r="2400" ht="15" customHeight="1" s="36">
      <c r="A2400" s="49" t="n"/>
      <c r="B2400" s="50" t="n"/>
      <c r="C2400" s="51">
        <f>IF($B2400="","",IFERROR(INDEX(Lists!$B$4:$B$153,MATCH($B2400,Lists!$A$4:$A$153,0)),"Other / Unsorted"))</f>
        <v/>
      </c>
      <c r="D2400" s="51">
        <f>IF($B2400="","",IFERROR(INDEX(Lists!$C$4:$C$153,MATCH($B2400,Lists!$A$4:$A$153,0)),"Spending"))</f>
        <v/>
      </c>
      <c r="E2400" s="50" t="n"/>
      <c r="F2400" s="52" t="n"/>
      <c r="G2400" s="50" t="n"/>
      <c r="H2400" s="50" t="n"/>
      <c r="I2400" s="50" t="n"/>
    </row>
    <row r="2401" ht="15" customHeight="1" s="36">
      <c r="A2401" s="49" t="n"/>
      <c r="B2401" s="50" t="n"/>
      <c r="C2401" s="51">
        <f>IF($B2401="","",IFERROR(INDEX(Lists!$B$4:$B$153,MATCH($B2401,Lists!$A$4:$A$153,0)),"Other / Unsorted"))</f>
        <v/>
      </c>
      <c r="D2401" s="51">
        <f>IF($B2401="","",IFERROR(INDEX(Lists!$C$4:$C$153,MATCH($B2401,Lists!$A$4:$A$153,0)),"Spending"))</f>
        <v/>
      </c>
      <c r="E2401" s="50" t="n"/>
      <c r="F2401" s="52" t="n"/>
      <c r="G2401" s="50" t="n"/>
      <c r="H2401" s="50" t="n"/>
      <c r="I2401" s="50" t="n"/>
    </row>
    <row r="2402" ht="15" customHeight="1" s="36">
      <c r="A2402" s="49" t="n"/>
      <c r="B2402" s="50" t="n"/>
      <c r="C2402" s="51">
        <f>IF($B2402="","",IFERROR(INDEX(Lists!$B$4:$B$153,MATCH($B2402,Lists!$A$4:$A$153,0)),"Other / Unsorted"))</f>
        <v/>
      </c>
      <c r="D2402" s="51">
        <f>IF($B2402="","",IFERROR(INDEX(Lists!$C$4:$C$153,MATCH($B2402,Lists!$A$4:$A$153,0)),"Spending"))</f>
        <v/>
      </c>
      <c r="E2402" s="50" t="n"/>
      <c r="F2402" s="52" t="n"/>
      <c r="G2402" s="50" t="n"/>
      <c r="H2402" s="50" t="n"/>
      <c r="I2402" s="50" t="n"/>
    </row>
    <row r="2403" ht="15" customHeight="1" s="36">
      <c r="A2403" s="49" t="n"/>
      <c r="B2403" s="50" t="n"/>
      <c r="C2403" s="51">
        <f>IF($B2403="","",IFERROR(INDEX(Lists!$B$4:$B$153,MATCH($B2403,Lists!$A$4:$A$153,0)),"Other / Unsorted"))</f>
        <v/>
      </c>
      <c r="D2403" s="51">
        <f>IF($B2403="","",IFERROR(INDEX(Lists!$C$4:$C$153,MATCH($B2403,Lists!$A$4:$A$153,0)),"Spending"))</f>
        <v/>
      </c>
      <c r="E2403" s="50" t="n"/>
      <c r="F2403" s="52" t="n"/>
      <c r="G2403" s="50" t="n"/>
      <c r="H2403" s="50" t="n"/>
      <c r="I2403" s="50" t="n"/>
    </row>
    <row r="2404" ht="15" customHeight="1" s="36">
      <c r="A2404" s="49" t="n"/>
      <c r="B2404" s="50" t="n"/>
      <c r="C2404" s="51">
        <f>IF($B2404="","",IFERROR(INDEX(Lists!$B$4:$B$153,MATCH($B2404,Lists!$A$4:$A$153,0)),"Other / Unsorted"))</f>
        <v/>
      </c>
      <c r="D2404" s="51">
        <f>IF($B2404="","",IFERROR(INDEX(Lists!$C$4:$C$153,MATCH($B2404,Lists!$A$4:$A$153,0)),"Spending"))</f>
        <v/>
      </c>
      <c r="E2404" s="50" t="n"/>
      <c r="F2404" s="52" t="n"/>
      <c r="G2404" s="50" t="n"/>
      <c r="H2404" s="50" t="n"/>
      <c r="I2404" s="50" t="n"/>
    </row>
    <row r="2405" ht="15" customHeight="1" s="36">
      <c r="A2405" s="49" t="n"/>
      <c r="B2405" s="50" t="n"/>
      <c r="C2405" s="51">
        <f>IF($B2405="","",IFERROR(INDEX(Lists!$B$4:$B$153,MATCH($B2405,Lists!$A$4:$A$153,0)),"Other / Unsorted"))</f>
        <v/>
      </c>
      <c r="D2405" s="51">
        <f>IF($B2405="","",IFERROR(INDEX(Lists!$C$4:$C$153,MATCH($B2405,Lists!$A$4:$A$153,0)),"Spending"))</f>
        <v/>
      </c>
      <c r="E2405" s="50" t="n"/>
      <c r="F2405" s="52" t="n"/>
      <c r="G2405" s="50" t="n"/>
      <c r="H2405" s="50" t="n"/>
      <c r="I2405" s="50" t="n"/>
    </row>
    <row r="2406" ht="15" customHeight="1" s="36">
      <c r="A2406" s="49" t="n"/>
      <c r="B2406" s="50" t="n"/>
      <c r="C2406" s="51">
        <f>IF($B2406="","",IFERROR(INDEX(Lists!$B$4:$B$153,MATCH($B2406,Lists!$A$4:$A$153,0)),"Other / Unsorted"))</f>
        <v/>
      </c>
      <c r="D2406" s="51">
        <f>IF($B2406="","",IFERROR(INDEX(Lists!$C$4:$C$153,MATCH($B2406,Lists!$A$4:$A$153,0)),"Spending"))</f>
        <v/>
      </c>
      <c r="E2406" s="50" t="n"/>
      <c r="F2406" s="52" t="n"/>
      <c r="G2406" s="50" t="n"/>
      <c r="H2406" s="50" t="n"/>
      <c r="I2406" s="50" t="n"/>
    </row>
    <row r="2407" ht="15" customHeight="1" s="36">
      <c r="A2407" s="49" t="n"/>
      <c r="B2407" s="50" t="n"/>
      <c r="C2407" s="51">
        <f>IF($B2407="","",IFERROR(INDEX(Lists!$B$4:$B$153,MATCH($B2407,Lists!$A$4:$A$153,0)),"Other / Unsorted"))</f>
        <v/>
      </c>
      <c r="D2407" s="51">
        <f>IF($B2407="","",IFERROR(INDEX(Lists!$C$4:$C$153,MATCH($B2407,Lists!$A$4:$A$153,0)),"Spending"))</f>
        <v/>
      </c>
      <c r="E2407" s="50" t="n"/>
      <c r="F2407" s="52" t="n"/>
      <c r="G2407" s="50" t="n"/>
      <c r="H2407" s="50" t="n"/>
      <c r="I2407" s="50" t="n"/>
    </row>
    <row r="2408" ht="15" customHeight="1" s="36">
      <c r="A2408" s="49" t="n"/>
      <c r="B2408" s="50" t="n"/>
      <c r="C2408" s="51">
        <f>IF($B2408="","",IFERROR(INDEX(Lists!$B$4:$B$153,MATCH($B2408,Lists!$A$4:$A$153,0)),"Other / Unsorted"))</f>
        <v/>
      </c>
      <c r="D2408" s="51">
        <f>IF($B2408="","",IFERROR(INDEX(Lists!$C$4:$C$153,MATCH($B2408,Lists!$A$4:$A$153,0)),"Spending"))</f>
        <v/>
      </c>
      <c r="E2408" s="50" t="n"/>
      <c r="F2408" s="52" t="n"/>
      <c r="G2408" s="50" t="n"/>
      <c r="H2408" s="50" t="n"/>
      <c r="I2408" s="50" t="n"/>
    </row>
    <row r="2409" ht="15" customHeight="1" s="36">
      <c r="A2409" s="49" t="n"/>
      <c r="B2409" s="50" t="n"/>
      <c r="C2409" s="51">
        <f>IF($B2409="","",IFERROR(INDEX(Lists!$B$4:$B$153,MATCH($B2409,Lists!$A$4:$A$153,0)),"Other / Unsorted"))</f>
        <v/>
      </c>
      <c r="D2409" s="51">
        <f>IF($B2409="","",IFERROR(INDEX(Lists!$C$4:$C$153,MATCH($B2409,Lists!$A$4:$A$153,0)),"Spending"))</f>
        <v/>
      </c>
      <c r="E2409" s="50" t="n"/>
      <c r="F2409" s="52" t="n"/>
      <c r="G2409" s="50" t="n"/>
      <c r="H2409" s="50" t="n"/>
      <c r="I2409" s="50" t="n"/>
    </row>
    <row r="2410" ht="15" customHeight="1" s="36">
      <c r="A2410" s="49" t="n"/>
      <c r="B2410" s="50" t="n"/>
      <c r="C2410" s="51">
        <f>IF($B2410="","",IFERROR(INDEX(Lists!$B$4:$B$153,MATCH($B2410,Lists!$A$4:$A$153,0)),"Other / Unsorted"))</f>
        <v/>
      </c>
      <c r="D2410" s="51">
        <f>IF($B2410="","",IFERROR(INDEX(Lists!$C$4:$C$153,MATCH($B2410,Lists!$A$4:$A$153,0)),"Spending"))</f>
        <v/>
      </c>
      <c r="E2410" s="50" t="n"/>
      <c r="F2410" s="52" t="n"/>
      <c r="G2410" s="50" t="n"/>
      <c r="H2410" s="50" t="n"/>
      <c r="I2410" s="50" t="n"/>
    </row>
    <row r="2411" ht="15" customHeight="1" s="36">
      <c r="A2411" s="49" t="n"/>
      <c r="B2411" s="50" t="n"/>
      <c r="C2411" s="51">
        <f>IF($B2411="","",IFERROR(INDEX(Lists!$B$4:$B$153,MATCH($B2411,Lists!$A$4:$A$153,0)),"Other / Unsorted"))</f>
        <v/>
      </c>
      <c r="D2411" s="51">
        <f>IF($B2411="","",IFERROR(INDEX(Lists!$C$4:$C$153,MATCH($B2411,Lists!$A$4:$A$153,0)),"Spending"))</f>
        <v/>
      </c>
      <c r="E2411" s="50" t="n"/>
      <c r="F2411" s="52" t="n"/>
      <c r="G2411" s="50" t="n"/>
      <c r="H2411" s="50" t="n"/>
      <c r="I2411" s="50" t="n"/>
    </row>
    <row r="2412" ht="15" customHeight="1" s="36">
      <c r="A2412" s="49" t="n"/>
      <c r="B2412" s="50" t="n"/>
      <c r="C2412" s="51">
        <f>IF($B2412="","",IFERROR(INDEX(Lists!$B$4:$B$153,MATCH($B2412,Lists!$A$4:$A$153,0)),"Other / Unsorted"))</f>
        <v/>
      </c>
      <c r="D2412" s="51">
        <f>IF($B2412="","",IFERROR(INDEX(Lists!$C$4:$C$153,MATCH($B2412,Lists!$A$4:$A$153,0)),"Spending"))</f>
        <v/>
      </c>
      <c r="E2412" s="50" t="n"/>
      <c r="F2412" s="52" t="n"/>
      <c r="G2412" s="50" t="n"/>
      <c r="H2412" s="50" t="n"/>
      <c r="I2412" s="50" t="n"/>
    </row>
    <row r="2413" ht="15" customHeight="1" s="36">
      <c r="A2413" s="49" t="n"/>
      <c r="B2413" s="50" t="n"/>
      <c r="C2413" s="51">
        <f>IF($B2413="","",IFERROR(INDEX(Lists!$B$4:$B$153,MATCH($B2413,Lists!$A$4:$A$153,0)),"Other / Unsorted"))</f>
        <v/>
      </c>
      <c r="D2413" s="51">
        <f>IF($B2413="","",IFERROR(INDEX(Lists!$C$4:$C$153,MATCH($B2413,Lists!$A$4:$A$153,0)),"Spending"))</f>
        <v/>
      </c>
      <c r="E2413" s="50" t="n"/>
      <c r="F2413" s="52" t="n"/>
      <c r="G2413" s="50" t="n"/>
      <c r="H2413" s="50" t="n"/>
      <c r="I2413" s="50" t="n"/>
    </row>
    <row r="2414" ht="15" customHeight="1" s="36">
      <c r="A2414" s="49" t="n"/>
      <c r="B2414" s="50" t="n"/>
      <c r="C2414" s="51">
        <f>IF($B2414="","",IFERROR(INDEX(Lists!$B$4:$B$153,MATCH($B2414,Lists!$A$4:$A$153,0)),"Other / Unsorted"))</f>
        <v/>
      </c>
      <c r="D2414" s="51">
        <f>IF($B2414="","",IFERROR(INDEX(Lists!$C$4:$C$153,MATCH($B2414,Lists!$A$4:$A$153,0)),"Spending"))</f>
        <v/>
      </c>
      <c r="E2414" s="50" t="n"/>
      <c r="F2414" s="52" t="n"/>
      <c r="G2414" s="50" t="n"/>
      <c r="H2414" s="50" t="n"/>
      <c r="I2414" s="50" t="n"/>
    </row>
    <row r="2415" ht="15" customHeight="1" s="36">
      <c r="A2415" s="49" t="n"/>
      <c r="B2415" s="50" t="n"/>
      <c r="C2415" s="51">
        <f>IF($B2415="","",IFERROR(INDEX(Lists!$B$4:$B$153,MATCH($B2415,Lists!$A$4:$A$153,0)),"Other / Unsorted"))</f>
        <v/>
      </c>
      <c r="D2415" s="51">
        <f>IF($B2415="","",IFERROR(INDEX(Lists!$C$4:$C$153,MATCH($B2415,Lists!$A$4:$A$153,0)),"Spending"))</f>
        <v/>
      </c>
      <c r="E2415" s="50" t="n"/>
      <c r="F2415" s="52" t="n"/>
      <c r="G2415" s="50" t="n"/>
      <c r="H2415" s="50" t="n"/>
      <c r="I2415" s="50" t="n"/>
    </row>
    <row r="2416" ht="15" customHeight="1" s="36">
      <c r="A2416" s="49" t="n"/>
      <c r="B2416" s="50" t="n"/>
      <c r="C2416" s="51">
        <f>IF($B2416="","",IFERROR(INDEX(Lists!$B$4:$B$153,MATCH($B2416,Lists!$A$4:$A$153,0)),"Other / Unsorted"))</f>
        <v/>
      </c>
      <c r="D2416" s="51">
        <f>IF($B2416="","",IFERROR(INDEX(Lists!$C$4:$C$153,MATCH($B2416,Lists!$A$4:$A$153,0)),"Spending"))</f>
        <v/>
      </c>
      <c r="E2416" s="50" t="n"/>
      <c r="F2416" s="52" t="n"/>
      <c r="G2416" s="50" t="n"/>
      <c r="H2416" s="50" t="n"/>
      <c r="I2416" s="50" t="n"/>
    </row>
    <row r="2417" ht="15" customHeight="1" s="36">
      <c r="A2417" s="49" t="n"/>
      <c r="B2417" s="50" t="n"/>
      <c r="C2417" s="51">
        <f>IF($B2417="","",IFERROR(INDEX(Lists!$B$4:$B$153,MATCH($B2417,Lists!$A$4:$A$153,0)),"Other / Unsorted"))</f>
        <v/>
      </c>
      <c r="D2417" s="51">
        <f>IF($B2417="","",IFERROR(INDEX(Lists!$C$4:$C$153,MATCH($B2417,Lists!$A$4:$A$153,0)),"Spending"))</f>
        <v/>
      </c>
      <c r="E2417" s="50" t="n"/>
      <c r="F2417" s="52" t="n"/>
      <c r="G2417" s="50" t="n"/>
      <c r="H2417" s="50" t="n"/>
      <c r="I2417" s="50" t="n"/>
    </row>
    <row r="2418" ht="15" customHeight="1" s="36">
      <c r="A2418" s="49" t="n"/>
      <c r="B2418" s="50" t="n"/>
      <c r="C2418" s="51">
        <f>IF($B2418="","",IFERROR(INDEX(Lists!$B$4:$B$153,MATCH($B2418,Lists!$A$4:$A$153,0)),"Other / Unsorted"))</f>
        <v/>
      </c>
      <c r="D2418" s="51">
        <f>IF($B2418="","",IFERROR(INDEX(Lists!$C$4:$C$153,MATCH($B2418,Lists!$A$4:$A$153,0)),"Spending"))</f>
        <v/>
      </c>
      <c r="E2418" s="50" t="n"/>
      <c r="F2418" s="52" t="n"/>
      <c r="G2418" s="50" t="n"/>
      <c r="H2418" s="50" t="n"/>
      <c r="I2418" s="50" t="n"/>
    </row>
    <row r="2419" ht="15" customHeight="1" s="36">
      <c r="A2419" s="49" t="n"/>
      <c r="B2419" s="50" t="n"/>
      <c r="C2419" s="51">
        <f>IF($B2419="","",IFERROR(INDEX(Lists!$B$4:$B$153,MATCH($B2419,Lists!$A$4:$A$153,0)),"Other / Unsorted"))</f>
        <v/>
      </c>
      <c r="D2419" s="51">
        <f>IF($B2419="","",IFERROR(INDEX(Lists!$C$4:$C$153,MATCH($B2419,Lists!$A$4:$A$153,0)),"Spending"))</f>
        <v/>
      </c>
      <c r="E2419" s="50" t="n"/>
      <c r="F2419" s="52" t="n"/>
      <c r="G2419" s="50" t="n"/>
      <c r="H2419" s="50" t="n"/>
      <c r="I2419" s="50" t="n"/>
    </row>
    <row r="2420" ht="15" customHeight="1" s="36">
      <c r="A2420" s="49" t="n"/>
      <c r="B2420" s="50" t="n"/>
      <c r="C2420" s="51">
        <f>IF($B2420="","",IFERROR(INDEX(Lists!$B$4:$B$153,MATCH($B2420,Lists!$A$4:$A$153,0)),"Other / Unsorted"))</f>
        <v/>
      </c>
      <c r="D2420" s="51">
        <f>IF($B2420="","",IFERROR(INDEX(Lists!$C$4:$C$153,MATCH($B2420,Lists!$A$4:$A$153,0)),"Spending"))</f>
        <v/>
      </c>
      <c r="E2420" s="50" t="n"/>
      <c r="F2420" s="52" t="n"/>
      <c r="G2420" s="50" t="n"/>
      <c r="H2420" s="50" t="n"/>
      <c r="I2420" s="50" t="n"/>
    </row>
    <row r="2421" ht="15" customHeight="1" s="36">
      <c r="A2421" s="49" t="n"/>
      <c r="B2421" s="50" t="n"/>
      <c r="C2421" s="51">
        <f>IF($B2421="","",IFERROR(INDEX(Lists!$B$4:$B$153,MATCH($B2421,Lists!$A$4:$A$153,0)),"Other / Unsorted"))</f>
        <v/>
      </c>
      <c r="D2421" s="51">
        <f>IF($B2421="","",IFERROR(INDEX(Lists!$C$4:$C$153,MATCH($B2421,Lists!$A$4:$A$153,0)),"Spending"))</f>
        <v/>
      </c>
      <c r="E2421" s="50" t="n"/>
      <c r="F2421" s="52" t="n"/>
      <c r="G2421" s="50" t="n"/>
      <c r="H2421" s="50" t="n"/>
      <c r="I2421" s="50" t="n"/>
    </row>
    <row r="2422" ht="15" customHeight="1" s="36">
      <c r="A2422" s="49" t="n"/>
      <c r="B2422" s="50" t="n"/>
      <c r="C2422" s="51">
        <f>IF($B2422="","",IFERROR(INDEX(Lists!$B$4:$B$153,MATCH($B2422,Lists!$A$4:$A$153,0)),"Other / Unsorted"))</f>
        <v/>
      </c>
      <c r="D2422" s="51">
        <f>IF($B2422="","",IFERROR(INDEX(Lists!$C$4:$C$153,MATCH($B2422,Lists!$A$4:$A$153,0)),"Spending"))</f>
        <v/>
      </c>
      <c r="E2422" s="50" t="n"/>
      <c r="F2422" s="52" t="n"/>
      <c r="G2422" s="50" t="n"/>
      <c r="H2422" s="50" t="n"/>
      <c r="I2422" s="50" t="n"/>
    </row>
    <row r="2423" ht="15" customHeight="1" s="36">
      <c r="A2423" s="49" t="n"/>
      <c r="B2423" s="50" t="n"/>
      <c r="C2423" s="51">
        <f>IF($B2423="","",IFERROR(INDEX(Lists!$B$4:$B$153,MATCH($B2423,Lists!$A$4:$A$153,0)),"Other / Unsorted"))</f>
        <v/>
      </c>
      <c r="D2423" s="51">
        <f>IF($B2423="","",IFERROR(INDEX(Lists!$C$4:$C$153,MATCH($B2423,Lists!$A$4:$A$153,0)),"Spending"))</f>
        <v/>
      </c>
      <c r="E2423" s="50" t="n"/>
      <c r="F2423" s="52" t="n"/>
      <c r="G2423" s="50" t="n"/>
      <c r="H2423" s="50" t="n"/>
      <c r="I2423" s="50" t="n"/>
    </row>
    <row r="2424" ht="15" customHeight="1" s="36">
      <c r="A2424" s="49" t="n"/>
      <c r="B2424" s="50" t="n"/>
      <c r="C2424" s="51">
        <f>IF($B2424="","",IFERROR(INDEX(Lists!$B$4:$B$153,MATCH($B2424,Lists!$A$4:$A$153,0)),"Other / Unsorted"))</f>
        <v/>
      </c>
      <c r="D2424" s="51">
        <f>IF($B2424="","",IFERROR(INDEX(Lists!$C$4:$C$153,MATCH($B2424,Lists!$A$4:$A$153,0)),"Spending"))</f>
        <v/>
      </c>
      <c r="E2424" s="50" t="n"/>
      <c r="F2424" s="52" t="n"/>
      <c r="G2424" s="50" t="n"/>
      <c r="H2424" s="50" t="n"/>
      <c r="I2424" s="50" t="n"/>
    </row>
    <row r="2425" ht="15" customHeight="1" s="36">
      <c r="A2425" s="49" t="n"/>
      <c r="B2425" s="50" t="n"/>
      <c r="C2425" s="51">
        <f>IF($B2425="","",IFERROR(INDEX(Lists!$B$4:$B$153,MATCH($B2425,Lists!$A$4:$A$153,0)),"Other / Unsorted"))</f>
        <v/>
      </c>
      <c r="D2425" s="51">
        <f>IF($B2425="","",IFERROR(INDEX(Lists!$C$4:$C$153,MATCH($B2425,Lists!$A$4:$A$153,0)),"Spending"))</f>
        <v/>
      </c>
      <c r="E2425" s="50" t="n"/>
      <c r="F2425" s="52" t="n"/>
      <c r="G2425" s="50" t="n"/>
      <c r="H2425" s="50" t="n"/>
      <c r="I2425" s="50" t="n"/>
    </row>
    <row r="2426" ht="15" customHeight="1" s="36">
      <c r="A2426" s="49" t="n"/>
      <c r="B2426" s="50" t="n"/>
      <c r="C2426" s="51">
        <f>IF($B2426="","",IFERROR(INDEX(Lists!$B$4:$B$153,MATCH($B2426,Lists!$A$4:$A$153,0)),"Other / Unsorted"))</f>
        <v/>
      </c>
      <c r="D2426" s="51">
        <f>IF($B2426="","",IFERROR(INDEX(Lists!$C$4:$C$153,MATCH($B2426,Lists!$A$4:$A$153,0)),"Spending"))</f>
        <v/>
      </c>
      <c r="E2426" s="50" t="n"/>
      <c r="F2426" s="52" t="n"/>
      <c r="G2426" s="50" t="n"/>
      <c r="H2426" s="50" t="n"/>
      <c r="I2426" s="50" t="n"/>
    </row>
    <row r="2427" ht="15" customHeight="1" s="36">
      <c r="A2427" s="49" t="n"/>
      <c r="B2427" s="50" t="n"/>
      <c r="C2427" s="51">
        <f>IF($B2427="","",IFERROR(INDEX(Lists!$B$4:$B$153,MATCH($B2427,Lists!$A$4:$A$153,0)),"Other / Unsorted"))</f>
        <v/>
      </c>
      <c r="D2427" s="51">
        <f>IF($B2427="","",IFERROR(INDEX(Lists!$C$4:$C$153,MATCH($B2427,Lists!$A$4:$A$153,0)),"Spending"))</f>
        <v/>
      </c>
      <c r="E2427" s="50" t="n"/>
      <c r="F2427" s="52" t="n"/>
      <c r="G2427" s="50" t="n"/>
      <c r="H2427" s="50" t="n"/>
      <c r="I2427" s="50" t="n"/>
    </row>
    <row r="2428" ht="15" customHeight="1" s="36">
      <c r="A2428" s="49" t="n"/>
      <c r="B2428" s="50" t="n"/>
      <c r="C2428" s="51">
        <f>IF($B2428="","",IFERROR(INDEX(Lists!$B$4:$B$153,MATCH($B2428,Lists!$A$4:$A$153,0)),"Other / Unsorted"))</f>
        <v/>
      </c>
      <c r="D2428" s="51">
        <f>IF($B2428="","",IFERROR(INDEX(Lists!$C$4:$C$153,MATCH($B2428,Lists!$A$4:$A$153,0)),"Spending"))</f>
        <v/>
      </c>
      <c r="E2428" s="50" t="n"/>
      <c r="F2428" s="52" t="n"/>
      <c r="G2428" s="50" t="n"/>
      <c r="H2428" s="50" t="n"/>
      <c r="I2428" s="50" t="n"/>
    </row>
    <row r="2429" ht="15" customHeight="1" s="36">
      <c r="A2429" s="49" t="n"/>
      <c r="B2429" s="50" t="n"/>
      <c r="C2429" s="51">
        <f>IF($B2429="","",IFERROR(INDEX(Lists!$B$4:$B$153,MATCH($B2429,Lists!$A$4:$A$153,0)),"Other / Unsorted"))</f>
        <v/>
      </c>
      <c r="D2429" s="51">
        <f>IF($B2429="","",IFERROR(INDEX(Lists!$C$4:$C$153,MATCH($B2429,Lists!$A$4:$A$153,0)),"Spending"))</f>
        <v/>
      </c>
      <c r="E2429" s="50" t="n"/>
      <c r="F2429" s="52" t="n"/>
      <c r="G2429" s="50" t="n"/>
      <c r="H2429" s="50" t="n"/>
      <c r="I2429" s="50" t="n"/>
    </row>
    <row r="2430" ht="15" customHeight="1" s="36">
      <c r="A2430" s="49" t="n"/>
      <c r="B2430" s="50" t="n"/>
      <c r="C2430" s="51">
        <f>IF($B2430="","",IFERROR(INDEX(Lists!$B$4:$B$153,MATCH($B2430,Lists!$A$4:$A$153,0)),"Other / Unsorted"))</f>
        <v/>
      </c>
      <c r="D2430" s="51">
        <f>IF($B2430="","",IFERROR(INDEX(Lists!$C$4:$C$153,MATCH($B2430,Lists!$A$4:$A$153,0)),"Spending"))</f>
        <v/>
      </c>
      <c r="E2430" s="50" t="n"/>
      <c r="F2430" s="52" t="n"/>
      <c r="G2430" s="50" t="n"/>
      <c r="H2430" s="50" t="n"/>
      <c r="I2430" s="50" t="n"/>
    </row>
    <row r="2431" ht="15" customHeight="1" s="36">
      <c r="A2431" s="49" t="n"/>
      <c r="B2431" s="50" t="n"/>
      <c r="C2431" s="51">
        <f>IF($B2431="","",IFERROR(INDEX(Lists!$B$4:$B$153,MATCH($B2431,Lists!$A$4:$A$153,0)),"Other / Unsorted"))</f>
        <v/>
      </c>
      <c r="D2431" s="51">
        <f>IF($B2431="","",IFERROR(INDEX(Lists!$C$4:$C$153,MATCH($B2431,Lists!$A$4:$A$153,0)),"Spending"))</f>
        <v/>
      </c>
      <c r="E2431" s="50" t="n"/>
      <c r="F2431" s="52" t="n"/>
      <c r="G2431" s="50" t="n"/>
      <c r="H2431" s="50" t="n"/>
      <c r="I2431" s="50" t="n"/>
    </row>
    <row r="2432" ht="15" customHeight="1" s="36">
      <c r="A2432" s="49" t="n"/>
      <c r="B2432" s="50" t="n"/>
      <c r="C2432" s="51">
        <f>IF($B2432="","",IFERROR(INDEX(Lists!$B$4:$B$153,MATCH($B2432,Lists!$A$4:$A$153,0)),"Other / Unsorted"))</f>
        <v/>
      </c>
      <c r="D2432" s="51">
        <f>IF($B2432="","",IFERROR(INDEX(Lists!$C$4:$C$153,MATCH($B2432,Lists!$A$4:$A$153,0)),"Spending"))</f>
        <v/>
      </c>
      <c r="E2432" s="50" t="n"/>
      <c r="F2432" s="52" t="n"/>
      <c r="G2432" s="50" t="n"/>
      <c r="H2432" s="50" t="n"/>
      <c r="I2432" s="50" t="n"/>
    </row>
    <row r="2433" ht="15" customHeight="1" s="36">
      <c r="A2433" s="49" t="n"/>
      <c r="B2433" s="50" t="n"/>
      <c r="C2433" s="51">
        <f>IF($B2433="","",IFERROR(INDEX(Lists!$B$4:$B$153,MATCH($B2433,Lists!$A$4:$A$153,0)),"Other / Unsorted"))</f>
        <v/>
      </c>
      <c r="D2433" s="51">
        <f>IF($B2433="","",IFERROR(INDEX(Lists!$C$4:$C$153,MATCH($B2433,Lists!$A$4:$A$153,0)),"Spending"))</f>
        <v/>
      </c>
      <c r="E2433" s="50" t="n"/>
      <c r="F2433" s="52" t="n"/>
      <c r="G2433" s="50" t="n"/>
      <c r="H2433" s="50" t="n"/>
      <c r="I2433" s="50" t="n"/>
    </row>
    <row r="2434" ht="15" customHeight="1" s="36">
      <c r="A2434" s="49" t="n"/>
      <c r="B2434" s="50" t="n"/>
      <c r="C2434" s="51">
        <f>IF($B2434="","",IFERROR(INDEX(Lists!$B$4:$B$153,MATCH($B2434,Lists!$A$4:$A$153,0)),"Other / Unsorted"))</f>
        <v/>
      </c>
      <c r="D2434" s="51">
        <f>IF($B2434="","",IFERROR(INDEX(Lists!$C$4:$C$153,MATCH($B2434,Lists!$A$4:$A$153,0)),"Spending"))</f>
        <v/>
      </c>
      <c r="E2434" s="50" t="n"/>
      <c r="F2434" s="52" t="n"/>
      <c r="G2434" s="50" t="n"/>
      <c r="H2434" s="50" t="n"/>
      <c r="I2434" s="50" t="n"/>
    </row>
    <row r="2435" ht="15" customHeight="1" s="36">
      <c r="A2435" s="49" t="n"/>
      <c r="B2435" s="50" t="n"/>
      <c r="C2435" s="51">
        <f>IF($B2435="","",IFERROR(INDEX(Lists!$B$4:$B$153,MATCH($B2435,Lists!$A$4:$A$153,0)),"Other / Unsorted"))</f>
        <v/>
      </c>
      <c r="D2435" s="51">
        <f>IF($B2435="","",IFERROR(INDEX(Lists!$C$4:$C$153,MATCH($B2435,Lists!$A$4:$A$153,0)),"Spending"))</f>
        <v/>
      </c>
      <c r="E2435" s="50" t="n"/>
      <c r="F2435" s="52" t="n"/>
      <c r="G2435" s="50" t="n"/>
      <c r="H2435" s="50" t="n"/>
      <c r="I2435" s="50" t="n"/>
    </row>
    <row r="2436" ht="15" customHeight="1" s="36">
      <c r="A2436" s="49" t="n"/>
      <c r="B2436" s="50" t="n"/>
      <c r="C2436" s="51">
        <f>IF($B2436="","",IFERROR(INDEX(Lists!$B$4:$B$153,MATCH($B2436,Lists!$A$4:$A$153,0)),"Other / Unsorted"))</f>
        <v/>
      </c>
      <c r="D2436" s="51">
        <f>IF($B2436="","",IFERROR(INDEX(Lists!$C$4:$C$153,MATCH($B2436,Lists!$A$4:$A$153,0)),"Spending"))</f>
        <v/>
      </c>
      <c r="E2436" s="50" t="n"/>
      <c r="F2436" s="52" t="n"/>
      <c r="G2436" s="50" t="n"/>
      <c r="H2436" s="50" t="n"/>
      <c r="I2436" s="50" t="n"/>
    </row>
    <row r="2437" ht="15" customHeight="1" s="36">
      <c r="A2437" s="49" t="n"/>
      <c r="B2437" s="50" t="n"/>
      <c r="C2437" s="51">
        <f>IF($B2437="","",IFERROR(INDEX(Lists!$B$4:$B$153,MATCH($B2437,Lists!$A$4:$A$153,0)),"Other / Unsorted"))</f>
        <v/>
      </c>
      <c r="D2437" s="51">
        <f>IF($B2437="","",IFERROR(INDEX(Lists!$C$4:$C$153,MATCH($B2437,Lists!$A$4:$A$153,0)),"Spending"))</f>
        <v/>
      </c>
      <c r="E2437" s="50" t="n"/>
      <c r="F2437" s="52" t="n"/>
      <c r="G2437" s="50" t="n"/>
      <c r="H2437" s="50" t="n"/>
      <c r="I2437" s="50" t="n"/>
    </row>
    <row r="2438" ht="15" customHeight="1" s="36">
      <c r="A2438" s="49" t="n"/>
      <c r="B2438" s="50" t="n"/>
      <c r="C2438" s="51">
        <f>IF($B2438="","",IFERROR(INDEX(Lists!$B$4:$B$153,MATCH($B2438,Lists!$A$4:$A$153,0)),"Other / Unsorted"))</f>
        <v/>
      </c>
      <c r="D2438" s="51">
        <f>IF($B2438="","",IFERROR(INDEX(Lists!$C$4:$C$153,MATCH($B2438,Lists!$A$4:$A$153,0)),"Spending"))</f>
        <v/>
      </c>
      <c r="E2438" s="50" t="n"/>
      <c r="F2438" s="52" t="n"/>
      <c r="G2438" s="50" t="n"/>
      <c r="H2438" s="50" t="n"/>
      <c r="I2438" s="50" t="n"/>
    </row>
    <row r="2439" ht="15" customHeight="1" s="36">
      <c r="A2439" s="49" t="n"/>
      <c r="B2439" s="50" t="n"/>
      <c r="C2439" s="51">
        <f>IF($B2439="","",IFERROR(INDEX(Lists!$B$4:$B$153,MATCH($B2439,Lists!$A$4:$A$153,0)),"Other / Unsorted"))</f>
        <v/>
      </c>
      <c r="D2439" s="51">
        <f>IF($B2439="","",IFERROR(INDEX(Lists!$C$4:$C$153,MATCH($B2439,Lists!$A$4:$A$153,0)),"Spending"))</f>
        <v/>
      </c>
      <c r="E2439" s="50" t="n"/>
      <c r="F2439" s="52" t="n"/>
      <c r="G2439" s="50" t="n"/>
      <c r="H2439" s="50" t="n"/>
      <c r="I2439" s="50" t="n"/>
    </row>
    <row r="2440" ht="15" customHeight="1" s="36">
      <c r="A2440" s="49" t="n"/>
      <c r="B2440" s="50" t="n"/>
      <c r="C2440" s="51">
        <f>IF($B2440="","",IFERROR(INDEX(Lists!$B$4:$B$153,MATCH($B2440,Lists!$A$4:$A$153,0)),"Other / Unsorted"))</f>
        <v/>
      </c>
      <c r="D2440" s="51">
        <f>IF($B2440="","",IFERROR(INDEX(Lists!$C$4:$C$153,MATCH($B2440,Lists!$A$4:$A$153,0)),"Spending"))</f>
        <v/>
      </c>
      <c r="E2440" s="50" t="n"/>
      <c r="F2440" s="52" t="n"/>
      <c r="G2440" s="50" t="n"/>
      <c r="H2440" s="50" t="n"/>
      <c r="I2440" s="50" t="n"/>
    </row>
    <row r="2441" ht="15" customHeight="1" s="36">
      <c r="A2441" s="49" t="n"/>
      <c r="B2441" s="50" t="n"/>
      <c r="C2441" s="51">
        <f>IF($B2441="","",IFERROR(INDEX(Lists!$B$4:$B$153,MATCH($B2441,Lists!$A$4:$A$153,0)),"Other / Unsorted"))</f>
        <v/>
      </c>
      <c r="D2441" s="51">
        <f>IF($B2441="","",IFERROR(INDEX(Lists!$C$4:$C$153,MATCH($B2441,Lists!$A$4:$A$153,0)),"Spending"))</f>
        <v/>
      </c>
      <c r="E2441" s="50" t="n"/>
      <c r="F2441" s="52" t="n"/>
      <c r="G2441" s="50" t="n"/>
      <c r="H2441" s="50" t="n"/>
      <c r="I2441" s="50" t="n"/>
    </row>
    <row r="2442" ht="15" customHeight="1" s="36">
      <c r="A2442" s="49" t="n"/>
      <c r="B2442" s="50" t="n"/>
      <c r="C2442" s="51">
        <f>IF($B2442="","",IFERROR(INDEX(Lists!$B$4:$B$153,MATCH($B2442,Lists!$A$4:$A$153,0)),"Other / Unsorted"))</f>
        <v/>
      </c>
      <c r="D2442" s="51">
        <f>IF($B2442="","",IFERROR(INDEX(Lists!$C$4:$C$153,MATCH($B2442,Lists!$A$4:$A$153,0)),"Spending"))</f>
        <v/>
      </c>
      <c r="E2442" s="50" t="n"/>
      <c r="F2442" s="52" t="n"/>
      <c r="G2442" s="50" t="n"/>
      <c r="H2442" s="50" t="n"/>
      <c r="I2442" s="50" t="n"/>
    </row>
    <row r="2443" ht="15" customHeight="1" s="36">
      <c r="A2443" s="49" t="n"/>
      <c r="B2443" s="50" t="n"/>
      <c r="C2443" s="51">
        <f>IF($B2443="","",IFERROR(INDEX(Lists!$B$4:$B$153,MATCH($B2443,Lists!$A$4:$A$153,0)),"Other / Unsorted"))</f>
        <v/>
      </c>
      <c r="D2443" s="51">
        <f>IF($B2443="","",IFERROR(INDEX(Lists!$C$4:$C$153,MATCH($B2443,Lists!$A$4:$A$153,0)),"Spending"))</f>
        <v/>
      </c>
      <c r="E2443" s="50" t="n"/>
      <c r="F2443" s="52" t="n"/>
      <c r="G2443" s="50" t="n"/>
      <c r="H2443" s="50" t="n"/>
      <c r="I2443" s="50" t="n"/>
    </row>
    <row r="2444" ht="15" customHeight="1" s="36">
      <c r="A2444" s="49" t="n"/>
      <c r="B2444" s="50" t="n"/>
      <c r="C2444" s="51">
        <f>IF($B2444="","",IFERROR(INDEX(Lists!$B$4:$B$153,MATCH($B2444,Lists!$A$4:$A$153,0)),"Other / Unsorted"))</f>
        <v/>
      </c>
      <c r="D2444" s="51">
        <f>IF($B2444="","",IFERROR(INDEX(Lists!$C$4:$C$153,MATCH($B2444,Lists!$A$4:$A$153,0)),"Spending"))</f>
        <v/>
      </c>
      <c r="E2444" s="50" t="n"/>
      <c r="F2444" s="52" t="n"/>
      <c r="G2444" s="50" t="n"/>
      <c r="H2444" s="50" t="n"/>
      <c r="I2444" s="50" t="n"/>
    </row>
    <row r="2445" ht="15" customHeight="1" s="36">
      <c r="A2445" s="49" t="n"/>
      <c r="B2445" s="50" t="n"/>
      <c r="C2445" s="51">
        <f>IF($B2445="","",IFERROR(INDEX(Lists!$B$4:$B$153,MATCH($B2445,Lists!$A$4:$A$153,0)),"Other / Unsorted"))</f>
        <v/>
      </c>
      <c r="D2445" s="51">
        <f>IF($B2445="","",IFERROR(INDEX(Lists!$C$4:$C$153,MATCH($B2445,Lists!$A$4:$A$153,0)),"Spending"))</f>
        <v/>
      </c>
      <c r="E2445" s="50" t="n"/>
      <c r="F2445" s="52" t="n"/>
      <c r="G2445" s="50" t="n"/>
      <c r="H2445" s="50" t="n"/>
      <c r="I2445" s="50" t="n"/>
    </row>
    <row r="2446" ht="15" customHeight="1" s="36">
      <c r="A2446" s="49" t="n"/>
      <c r="B2446" s="50" t="n"/>
      <c r="C2446" s="51">
        <f>IF($B2446="","",IFERROR(INDEX(Lists!$B$4:$B$153,MATCH($B2446,Lists!$A$4:$A$153,0)),"Other / Unsorted"))</f>
        <v/>
      </c>
      <c r="D2446" s="51">
        <f>IF($B2446="","",IFERROR(INDEX(Lists!$C$4:$C$153,MATCH($B2446,Lists!$A$4:$A$153,0)),"Spending"))</f>
        <v/>
      </c>
      <c r="E2446" s="50" t="n"/>
      <c r="F2446" s="52" t="n"/>
      <c r="G2446" s="50" t="n"/>
      <c r="H2446" s="50" t="n"/>
      <c r="I2446" s="50" t="n"/>
    </row>
    <row r="2447" ht="15" customHeight="1" s="36">
      <c r="A2447" s="49" t="n"/>
      <c r="B2447" s="50" t="n"/>
      <c r="C2447" s="51">
        <f>IF($B2447="","",IFERROR(INDEX(Lists!$B$4:$B$153,MATCH($B2447,Lists!$A$4:$A$153,0)),"Other / Unsorted"))</f>
        <v/>
      </c>
      <c r="D2447" s="51">
        <f>IF($B2447="","",IFERROR(INDEX(Lists!$C$4:$C$153,MATCH($B2447,Lists!$A$4:$A$153,0)),"Spending"))</f>
        <v/>
      </c>
      <c r="E2447" s="50" t="n"/>
      <c r="F2447" s="52" t="n"/>
      <c r="G2447" s="50" t="n"/>
      <c r="H2447" s="50" t="n"/>
      <c r="I2447" s="50" t="n"/>
    </row>
    <row r="2448" ht="15" customHeight="1" s="36">
      <c r="A2448" s="49" t="n"/>
      <c r="B2448" s="50" t="n"/>
      <c r="C2448" s="51">
        <f>IF($B2448="","",IFERROR(INDEX(Lists!$B$4:$B$153,MATCH($B2448,Lists!$A$4:$A$153,0)),"Other / Unsorted"))</f>
        <v/>
      </c>
      <c r="D2448" s="51">
        <f>IF($B2448="","",IFERROR(INDEX(Lists!$C$4:$C$153,MATCH($B2448,Lists!$A$4:$A$153,0)),"Spending"))</f>
        <v/>
      </c>
      <c r="E2448" s="50" t="n"/>
      <c r="F2448" s="52" t="n"/>
      <c r="G2448" s="50" t="n"/>
      <c r="H2448" s="50" t="n"/>
      <c r="I2448" s="50" t="n"/>
    </row>
    <row r="2449" ht="15" customHeight="1" s="36">
      <c r="A2449" s="49" t="n"/>
      <c r="B2449" s="50" t="n"/>
      <c r="C2449" s="51">
        <f>IF($B2449="","",IFERROR(INDEX(Lists!$B$4:$B$153,MATCH($B2449,Lists!$A$4:$A$153,0)),"Other / Unsorted"))</f>
        <v/>
      </c>
      <c r="D2449" s="51">
        <f>IF($B2449="","",IFERROR(INDEX(Lists!$C$4:$C$153,MATCH($B2449,Lists!$A$4:$A$153,0)),"Spending"))</f>
        <v/>
      </c>
      <c r="E2449" s="50" t="n"/>
      <c r="F2449" s="52" t="n"/>
      <c r="G2449" s="50" t="n"/>
      <c r="H2449" s="50" t="n"/>
      <c r="I2449" s="50" t="n"/>
    </row>
    <row r="2450" ht="15" customHeight="1" s="36">
      <c r="A2450" s="49" t="n"/>
      <c r="B2450" s="50" t="n"/>
      <c r="C2450" s="51">
        <f>IF($B2450="","",IFERROR(INDEX(Lists!$B$4:$B$153,MATCH($B2450,Lists!$A$4:$A$153,0)),"Other / Unsorted"))</f>
        <v/>
      </c>
      <c r="D2450" s="51">
        <f>IF($B2450="","",IFERROR(INDEX(Lists!$C$4:$C$153,MATCH($B2450,Lists!$A$4:$A$153,0)),"Spending"))</f>
        <v/>
      </c>
      <c r="E2450" s="50" t="n"/>
      <c r="F2450" s="52" t="n"/>
      <c r="G2450" s="50" t="n"/>
      <c r="H2450" s="50" t="n"/>
      <c r="I2450" s="50" t="n"/>
    </row>
    <row r="2451" ht="15" customHeight="1" s="36">
      <c r="A2451" s="49" t="n"/>
      <c r="B2451" s="50" t="n"/>
      <c r="C2451" s="51">
        <f>IF($B2451="","",IFERROR(INDEX(Lists!$B$4:$B$153,MATCH($B2451,Lists!$A$4:$A$153,0)),"Other / Unsorted"))</f>
        <v/>
      </c>
      <c r="D2451" s="51">
        <f>IF($B2451="","",IFERROR(INDEX(Lists!$C$4:$C$153,MATCH($B2451,Lists!$A$4:$A$153,0)),"Spending"))</f>
        <v/>
      </c>
      <c r="E2451" s="50" t="n"/>
      <c r="F2451" s="52" t="n"/>
      <c r="G2451" s="50" t="n"/>
      <c r="H2451" s="50" t="n"/>
      <c r="I2451" s="50" t="n"/>
    </row>
    <row r="2452" ht="15" customHeight="1" s="36">
      <c r="A2452" s="49" t="n"/>
      <c r="B2452" s="50" t="n"/>
      <c r="C2452" s="51">
        <f>IF($B2452="","",IFERROR(INDEX(Lists!$B$4:$B$153,MATCH($B2452,Lists!$A$4:$A$153,0)),"Other / Unsorted"))</f>
        <v/>
      </c>
      <c r="D2452" s="51">
        <f>IF($B2452="","",IFERROR(INDEX(Lists!$C$4:$C$153,MATCH($B2452,Lists!$A$4:$A$153,0)),"Spending"))</f>
        <v/>
      </c>
      <c r="E2452" s="50" t="n"/>
      <c r="F2452" s="52" t="n"/>
      <c r="G2452" s="50" t="n"/>
      <c r="H2452" s="50" t="n"/>
      <c r="I2452" s="50" t="n"/>
    </row>
    <row r="2453" ht="15" customHeight="1" s="36">
      <c r="A2453" s="49" t="n"/>
      <c r="B2453" s="50" t="n"/>
      <c r="C2453" s="51">
        <f>IF($B2453="","",IFERROR(INDEX(Lists!$B$4:$B$153,MATCH($B2453,Lists!$A$4:$A$153,0)),"Other / Unsorted"))</f>
        <v/>
      </c>
      <c r="D2453" s="51">
        <f>IF($B2453="","",IFERROR(INDEX(Lists!$C$4:$C$153,MATCH($B2453,Lists!$A$4:$A$153,0)),"Spending"))</f>
        <v/>
      </c>
      <c r="E2453" s="50" t="n"/>
      <c r="F2453" s="52" t="n"/>
      <c r="G2453" s="50" t="n"/>
      <c r="H2453" s="50" t="n"/>
      <c r="I2453" s="50" t="n"/>
    </row>
    <row r="2454" ht="15" customHeight="1" s="36">
      <c r="A2454" s="49" t="n"/>
      <c r="B2454" s="50" t="n"/>
      <c r="C2454" s="51">
        <f>IF($B2454="","",IFERROR(INDEX(Lists!$B$4:$B$153,MATCH($B2454,Lists!$A$4:$A$153,0)),"Other / Unsorted"))</f>
        <v/>
      </c>
      <c r="D2454" s="51">
        <f>IF($B2454="","",IFERROR(INDEX(Lists!$C$4:$C$153,MATCH($B2454,Lists!$A$4:$A$153,0)),"Spending"))</f>
        <v/>
      </c>
      <c r="E2454" s="50" t="n"/>
      <c r="F2454" s="52" t="n"/>
      <c r="G2454" s="50" t="n"/>
      <c r="H2454" s="50" t="n"/>
      <c r="I2454" s="50" t="n"/>
    </row>
    <row r="2455" ht="15" customHeight="1" s="36">
      <c r="A2455" s="49" t="n"/>
      <c r="B2455" s="50" t="n"/>
      <c r="C2455" s="51">
        <f>IF($B2455="","",IFERROR(INDEX(Lists!$B$4:$B$153,MATCH($B2455,Lists!$A$4:$A$153,0)),"Other / Unsorted"))</f>
        <v/>
      </c>
      <c r="D2455" s="51">
        <f>IF($B2455="","",IFERROR(INDEX(Lists!$C$4:$C$153,MATCH($B2455,Lists!$A$4:$A$153,0)),"Spending"))</f>
        <v/>
      </c>
      <c r="E2455" s="50" t="n"/>
      <c r="F2455" s="52" t="n"/>
      <c r="G2455" s="50" t="n"/>
      <c r="H2455" s="50" t="n"/>
      <c r="I2455" s="50" t="n"/>
    </row>
    <row r="2456" ht="15" customHeight="1" s="36">
      <c r="A2456" s="49" t="n"/>
      <c r="B2456" s="50" t="n"/>
      <c r="C2456" s="51">
        <f>IF($B2456="","",IFERROR(INDEX(Lists!$B$4:$B$153,MATCH($B2456,Lists!$A$4:$A$153,0)),"Other / Unsorted"))</f>
        <v/>
      </c>
      <c r="D2456" s="51">
        <f>IF($B2456="","",IFERROR(INDEX(Lists!$C$4:$C$153,MATCH($B2456,Lists!$A$4:$A$153,0)),"Spending"))</f>
        <v/>
      </c>
      <c r="E2456" s="50" t="n"/>
      <c r="F2456" s="52" t="n"/>
      <c r="G2456" s="50" t="n"/>
      <c r="H2456" s="50" t="n"/>
      <c r="I2456" s="50" t="n"/>
    </row>
    <row r="2457" ht="15" customHeight="1" s="36">
      <c r="A2457" s="49" t="n"/>
      <c r="B2457" s="50" t="n"/>
      <c r="C2457" s="51">
        <f>IF($B2457="","",IFERROR(INDEX(Lists!$B$4:$B$153,MATCH($B2457,Lists!$A$4:$A$153,0)),"Other / Unsorted"))</f>
        <v/>
      </c>
      <c r="D2457" s="51">
        <f>IF($B2457="","",IFERROR(INDEX(Lists!$C$4:$C$153,MATCH($B2457,Lists!$A$4:$A$153,0)),"Spending"))</f>
        <v/>
      </c>
      <c r="E2457" s="50" t="n"/>
      <c r="F2457" s="52" t="n"/>
      <c r="G2457" s="50" t="n"/>
      <c r="H2457" s="50" t="n"/>
      <c r="I2457" s="50" t="n"/>
    </row>
    <row r="2458" ht="15" customHeight="1" s="36">
      <c r="A2458" s="49" t="n"/>
      <c r="B2458" s="50" t="n"/>
      <c r="C2458" s="51">
        <f>IF($B2458="","",IFERROR(INDEX(Lists!$B$4:$B$153,MATCH($B2458,Lists!$A$4:$A$153,0)),"Other / Unsorted"))</f>
        <v/>
      </c>
      <c r="D2458" s="51">
        <f>IF($B2458="","",IFERROR(INDEX(Lists!$C$4:$C$153,MATCH($B2458,Lists!$A$4:$A$153,0)),"Spending"))</f>
        <v/>
      </c>
      <c r="E2458" s="50" t="n"/>
      <c r="F2458" s="52" t="n"/>
      <c r="G2458" s="50" t="n"/>
      <c r="H2458" s="50" t="n"/>
      <c r="I2458" s="50" t="n"/>
    </row>
    <row r="2459" ht="15" customHeight="1" s="36">
      <c r="A2459" s="49" t="n"/>
      <c r="B2459" s="50" t="n"/>
      <c r="C2459" s="51">
        <f>IF($B2459="","",IFERROR(INDEX(Lists!$B$4:$B$153,MATCH($B2459,Lists!$A$4:$A$153,0)),"Other / Unsorted"))</f>
        <v/>
      </c>
      <c r="D2459" s="51">
        <f>IF($B2459="","",IFERROR(INDEX(Lists!$C$4:$C$153,MATCH($B2459,Lists!$A$4:$A$153,0)),"Spending"))</f>
        <v/>
      </c>
      <c r="E2459" s="50" t="n"/>
      <c r="F2459" s="52" t="n"/>
      <c r="G2459" s="50" t="n"/>
      <c r="H2459" s="50" t="n"/>
      <c r="I2459" s="50" t="n"/>
    </row>
    <row r="2460" ht="15" customHeight="1" s="36">
      <c r="A2460" s="49" t="n"/>
      <c r="B2460" s="50" t="n"/>
      <c r="C2460" s="51">
        <f>IF($B2460="","",IFERROR(INDEX(Lists!$B$4:$B$153,MATCH($B2460,Lists!$A$4:$A$153,0)),"Other / Unsorted"))</f>
        <v/>
      </c>
      <c r="D2460" s="51">
        <f>IF($B2460="","",IFERROR(INDEX(Lists!$C$4:$C$153,MATCH($B2460,Lists!$A$4:$A$153,0)),"Spending"))</f>
        <v/>
      </c>
      <c r="E2460" s="50" t="n"/>
      <c r="F2460" s="52" t="n"/>
      <c r="G2460" s="50" t="n"/>
      <c r="H2460" s="50" t="n"/>
      <c r="I2460" s="50" t="n"/>
    </row>
    <row r="2461" ht="15" customHeight="1" s="36">
      <c r="A2461" s="49" t="n"/>
      <c r="B2461" s="50" t="n"/>
      <c r="C2461" s="51">
        <f>IF($B2461="","",IFERROR(INDEX(Lists!$B$4:$B$153,MATCH($B2461,Lists!$A$4:$A$153,0)),"Other / Unsorted"))</f>
        <v/>
      </c>
      <c r="D2461" s="51">
        <f>IF($B2461="","",IFERROR(INDEX(Lists!$C$4:$C$153,MATCH($B2461,Lists!$A$4:$A$153,0)),"Spending"))</f>
        <v/>
      </c>
      <c r="E2461" s="50" t="n"/>
      <c r="F2461" s="52" t="n"/>
      <c r="G2461" s="50" t="n"/>
      <c r="H2461" s="50" t="n"/>
      <c r="I2461" s="50" t="n"/>
    </row>
    <row r="2462" ht="15" customHeight="1" s="36">
      <c r="A2462" s="49" t="n"/>
      <c r="B2462" s="50" t="n"/>
      <c r="C2462" s="51">
        <f>IF($B2462="","",IFERROR(INDEX(Lists!$B$4:$B$153,MATCH($B2462,Lists!$A$4:$A$153,0)),"Other / Unsorted"))</f>
        <v/>
      </c>
      <c r="D2462" s="51">
        <f>IF($B2462="","",IFERROR(INDEX(Lists!$C$4:$C$153,MATCH($B2462,Lists!$A$4:$A$153,0)),"Spending"))</f>
        <v/>
      </c>
      <c r="E2462" s="50" t="n"/>
      <c r="F2462" s="52" t="n"/>
      <c r="G2462" s="50" t="n"/>
      <c r="H2462" s="50" t="n"/>
      <c r="I2462" s="50" t="n"/>
    </row>
    <row r="2463" ht="15" customHeight="1" s="36">
      <c r="A2463" s="49" t="n"/>
      <c r="B2463" s="50" t="n"/>
      <c r="C2463" s="51">
        <f>IF($B2463="","",IFERROR(INDEX(Lists!$B$4:$B$153,MATCH($B2463,Lists!$A$4:$A$153,0)),"Other / Unsorted"))</f>
        <v/>
      </c>
      <c r="D2463" s="51">
        <f>IF($B2463="","",IFERROR(INDEX(Lists!$C$4:$C$153,MATCH($B2463,Lists!$A$4:$A$153,0)),"Spending"))</f>
        <v/>
      </c>
      <c r="E2463" s="50" t="n"/>
      <c r="F2463" s="52" t="n"/>
      <c r="G2463" s="50" t="n"/>
      <c r="H2463" s="50" t="n"/>
      <c r="I2463" s="50" t="n"/>
    </row>
    <row r="2464" ht="15" customHeight="1" s="36">
      <c r="A2464" s="49" t="n"/>
      <c r="B2464" s="50" t="n"/>
      <c r="C2464" s="51">
        <f>IF($B2464="","",IFERROR(INDEX(Lists!$B$4:$B$153,MATCH($B2464,Lists!$A$4:$A$153,0)),"Other / Unsorted"))</f>
        <v/>
      </c>
      <c r="D2464" s="51">
        <f>IF($B2464="","",IFERROR(INDEX(Lists!$C$4:$C$153,MATCH($B2464,Lists!$A$4:$A$153,0)),"Spending"))</f>
        <v/>
      </c>
      <c r="E2464" s="50" t="n"/>
      <c r="F2464" s="52" t="n"/>
      <c r="G2464" s="50" t="n"/>
      <c r="H2464" s="50" t="n"/>
      <c r="I2464" s="50" t="n"/>
    </row>
    <row r="2465" ht="15" customHeight="1" s="36">
      <c r="A2465" s="49" t="n"/>
      <c r="B2465" s="50" t="n"/>
      <c r="C2465" s="51">
        <f>IF($B2465="","",IFERROR(INDEX(Lists!$B$4:$B$153,MATCH($B2465,Lists!$A$4:$A$153,0)),"Other / Unsorted"))</f>
        <v/>
      </c>
      <c r="D2465" s="51">
        <f>IF($B2465="","",IFERROR(INDEX(Lists!$C$4:$C$153,MATCH($B2465,Lists!$A$4:$A$153,0)),"Spending"))</f>
        <v/>
      </c>
      <c r="E2465" s="50" t="n"/>
      <c r="F2465" s="52" t="n"/>
      <c r="G2465" s="50" t="n"/>
      <c r="H2465" s="50" t="n"/>
      <c r="I2465" s="50" t="n"/>
    </row>
    <row r="2466" ht="15" customHeight="1" s="36">
      <c r="A2466" s="49" t="n"/>
      <c r="B2466" s="50" t="n"/>
      <c r="C2466" s="51">
        <f>IF($B2466="","",IFERROR(INDEX(Lists!$B$4:$B$153,MATCH($B2466,Lists!$A$4:$A$153,0)),"Other / Unsorted"))</f>
        <v/>
      </c>
      <c r="D2466" s="51">
        <f>IF($B2466="","",IFERROR(INDEX(Lists!$C$4:$C$153,MATCH($B2466,Lists!$A$4:$A$153,0)),"Spending"))</f>
        <v/>
      </c>
      <c r="E2466" s="50" t="n"/>
      <c r="F2466" s="52" t="n"/>
      <c r="G2466" s="50" t="n"/>
      <c r="H2466" s="50" t="n"/>
      <c r="I2466" s="50" t="n"/>
    </row>
    <row r="2467" ht="15" customHeight="1" s="36">
      <c r="A2467" s="49" t="n"/>
      <c r="B2467" s="50" t="n"/>
      <c r="C2467" s="51">
        <f>IF($B2467="","",IFERROR(INDEX(Lists!$B$4:$B$153,MATCH($B2467,Lists!$A$4:$A$153,0)),"Other / Unsorted"))</f>
        <v/>
      </c>
      <c r="D2467" s="51">
        <f>IF($B2467="","",IFERROR(INDEX(Lists!$C$4:$C$153,MATCH($B2467,Lists!$A$4:$A$153,0)),"Spending"))</f>
        <v/>
      </c>
      <c r="E2467" s="50" t="n"/>
      <c r="F2467" s="52" t="n"/>
      <c r="G2467" s="50" t="n"/>
      <c r="H2467" s="50" t="n"/>
      <c r="I2467" s="50" t="n"/>
    </row>
    <row r="2468" ht="15" customHeight="1" s="36">
      <c r="A2468" s="49" t="n"/>
      <c r="B2468" s="50" t="n"/>
      <c r="C2468" s="51">
        <f>IF($B2468="","",IFERROR(INDEX(Lists!$B$4:$B$153,MATCH($B2468,Lists!$A$4:$A$153,0)),"Other / Unsorted"))</f>
        <v/>
      </c>
      <c r="D2468" s="51">
        <f>IF($B2468="","",IFERROR(INDEX(Lists!$C$4:$C$153,MATCH($B2468,Lists!$A$4:$A$153,0)),"Spending"))</f>
        <v/>
      </c>
      <c r="E2468" s="50" t="n"/>
      <c r="F2468" s="52" t="n"/>
      <c r="G2468" s="50" t="n"/>
      <c r="H2468" s="50" t="n"/>
      <c r="I2468" s="50" t="n"/>
    </row>
    <row r="2469" ht="15" customHeight="1" s="36">
      <c r="A2469" s="49" t="n"/>
      <c r="B2469" s="50" t="n"/>
      <c r="C2469" s="51">
        <f>IF($B2469="","",IFERROR(INDEX(Lists!$B$4:$B$153,MATCH($B2469,Lists!$A$4:$A$153,0)),"Other / Unsorted"))</f>
        <v/>
      </c>
      <c r="D2469" s="51">
        <f>IF($B2469="","",IFERROR(INDEX(Lists!$C$4:$C$153,MATCH($B2469,Lists!$A$4:$A$153,0)),"Spending"))</f>
        <v/>
      </c>
      <c r="E2469" s="50" t="n"/>
      <c r="F2469" s="52" t="n"/>
      <c r="G2469" s="50" t="n"/>
      <c r="H2469" s="50" t="n"/>
      <c r="I2469" s="50" t="n"/>
    </row>
    <row r="2470" ht="15" customHeight="1" s="36">
      <c r="A2470" s="49" t="n"/>
      <c r="B2470" s="50" t="n"/>
      <c r="C2470" s="51">
        <f>IF($B2470="","",IFERROR(INDEX(Lists!$B$4:$B$153,MATCH($B2470,Lists!$A$4:$A$153,0)),"Other / Unsorted"))</f>
        <v/>
      </c>
      <c r="D2470" s="51">
        <f>IF($B2470="","",IFERROR(INDEX(Lists!$C$4:$C$153,MATCH($B2470,Lists!$A$4:$A$153,0)),"Spending"))</f>
        <v/>
      </c>
      <c r="E2470" s="50" t="n"/>
      <c r="F2470" s="52" t="n"/>
      <c r="G2470" s="50" t="n"/>
      <c r="H2470" s="50" t="n"/>
      <c r="I2470" s="50" t="n"/>
    </row>
    <row r="2471" ht="15" customHeight="1" s="36">
      <c r="A2471" s="49" t="n"/>
      <c r="B2471" s="50" t="n"/>
      <c r="C2471" s="51">
        <f>IF($B2471="","",IFERROR(INDEX(Lists!$B$4:$B$153,MATCH($B2471,Lists!$A$4:$A$153,0)),"Other / Unsorted"))</f>
        <v/>
      </c>
      <c r="D2471" s="51">
        <f>IF($B2471="","",IFERROR(INDEX(Lists!$C$4:$C$153,MATCH($B2471,Lists!$A$4:$A$153,0)),"Spending"))</f>
        <v/>
      </c>
      <c r="E2471" s="50" t="n"/>
      <c r="F2471" s="52" t="n"/>
      <c r="G2471" s="50" t="n"/>
      <c r="H2471" s="50" t="n"/>
      <c r="I2471" s="50" t="n"/>
    </row>
    <row r="2472" ht="15" customHeight="1" s="36">
      <c r="A2472" s="49" t="n"/>
      <c r="B2472" s="50" t="n"/>
      <c r="C2472" s="51">
        <f>IF($B2472="","",IFERROR(INDEX(Lists!$B$4:$B$153,MATCH($B2472,Lists!$A$4:$A$153,0)),"Other / Unsorted"))</f>
        <v/>
      </c>
      <c r="D2472" s="51">
        <f>IF($B2472="","",IFERROR(INDEX(Lists!$C$4:$C$153,MATCH($B2472,Lists!$A$4:$A$153,0)),"Spending"))</f>
        <v/>
      </c>
      <c r="E2472" s="50" t="n"/>
      <c r="F2472" s="52" t="n"/>
      <c r="G2472" s="50" t="n"/>
      <c r="H2472" s="50" t="n"/>
      <c r="I2472" s="50" t="n"/>
    </row>
    <row r="2473" ht="15" customHeight="1" s="36">
      <c r="A2473" s="49" t="n"/>
      <c r="B2473" s="50" t="n"/>
      <c r="C2473" s="51">
        <f>IF($B2473="","",IFERROR(INDEX(Lists!$B$4:$B$153,MATCH($B2473,Lists!$A$4:$A$153,0)),"Other / Unsorted"))</f>
        <v/>
      </c>
      <c r="D2473" s="51">
        <f>IF($B2473="","",IFERROR(INDEX(Lists!$C$4:$C$153,MATCH($B2473,Lists!$A$4:$A$153,0)),"Spending"))</f>
        <v/>
      </c>
      <c r="E2473" s="50" t="n"/>
      <c r="F2473" s="52" t="n"/>
      <c r="G2473" s="50" t="n"/>
      <c r="H2473" s="50" t="n"/>
      <c r="I2473" s="50" t="n"/>
    </row>
    <row r="2474" ht="15" customHeight="1" s="36">
      <c r="A2474" s="49" t="n"/>
      <c r="B2474" s="50" t="n"/>
      <c r="C2474" s="51">
        <f>IF($B2474="","",IFERROR(INDEX(Lists!$B$4:$B$153,MATCH($B2474,Lists!$A$4:$A$153,0)),"Other / Unsorted"))</f>
        <v/>
      </c>
      <c r="D2474" s="51">
        <f>IF($B2474="","",IFERROR(INDEX(Lists!$C$4:$C$153,MATCH($B2474,Lists!$A$4:$A$153,0)),"Spending"))</f>
        <v/>
      </c>
      <c r="E2474" s="50" t="n"/>
      <c r="F2474" s="52" t="n"/>
      <c r="G2474" s="50" t="n"/>
      <c r="H2474" s="50" t="n"/>
      <c r="I2474" s="50" t="n"/>
    </row>
    <row r="2475" ht="15" customHeight="1" s="36">
      <c r="A2475" s="49" t="n"/>
      <c r="B2475" s="50" t="n"/>
      <c r="C2475" s="51">
        <f>IF($B2475="","",IFERROR(INDEX(Lists!$B$4:$B$153,MATCH($B2475,Lists!$A$4:$A$153,0)),"Other / Unsorted"))</f>
        <v/>
      </c>
      <c r="D2475" s="51">
        <f>IF($B2475="","",IFERROR(INDEX(Lists!$C$4:$C$153,MATCH($B2475,Lists!$A$4:$A$153,0)),"Spending"))</f>
        <v/>
      </c>
      <c r="E2475" s="50" t="n"/>
      <c r="F2475" s="52" t="n"/>
      <c r="G2475" s="50" t="n"/>
      <c r="H2475" s="50" t="n"/>
      <c r="I2475" s="50" t="n"/>
    </row>
    <row r="2476" ht="15" customHeight="1" s="36">
      <c r="A2476" s="49" t="n"/>
      <c r="B2476" s="50" t="n"/>
      <c r="C2476" s="51">
        <f>IF($B2476="","",IFERROR(INDEX(Lists!$B$4:$B$153,MATCH($B2476,Lists!$A$4:$A$153,0)),"Other / Unsorted"))</f>
        <v/>
      </c>
      <c r="D2476" s="51">
        <f>IF($B2476="","",IFERROR(INDEX(Lists!$C$4:$C$153,MATCH($B2476,Lists!$A$4:$A$153,0)),"Spending"))</f>
        <v/>
      </c>
      <c r="E2476" s="50" t="n"/>
      <c r="F2476" s="52" t="n"/>
      <c r="G2476" s="50" t="n"/>
      <c r="H2476" s="50" t="n"/>
      <c r="I2476" s="50" t="n"/>
    </row>
    <row r="2477" ht="15" customHeight="1" s="36">
      <c r="A2477" s="49" t="n"/>
      <c r="B2477" s="50" t="n"/>
      <c r="C2477" s="51">
        <f>IF($B2477="","",IFERROR(INDEX(Lists!$B$4:$B$153,MATCH($B2477,Lists!$A$4:$A$153,0)),"Other / Unsorted"))</f>
        <v/>
      </c>
      <c r="D2477" s="51">
        <f>IF($B2477="","",IFERROR(INDEX(Lists!$C$4:$C$153,MATCH($B2477,Lists!$A$4:$A$153,0)),"Spending"))</f>
        <v/>
      </c>
      <c r="E2477" s="50" t="n"/>
      <c r="F2477" s="52" t="n"/>
      <c r="G2477" s="50" t="n"/>
      <c r="H2477" s="50" t="n"/>
      <c r="I2477" s="50" t="n"/>
    </row>
    <row r="2478" ht="15" customHeight="1" s="36">
      <c r="A2478" s="49" t="n"/>
      <c r="B2478" s="50" t="n"/>
      <c r="C2478" s="51">
        <f>IF($B2478="","",IFERROR(INDEX(Lists!$B$4:$B$153,MATCH($B2478,Lists!$A$4:$A$153,0)),"Other / Unsorted"))</f>
        <v/>
      </c>
      <c r="D2478" s="51">
        <f>IF($B2478="","",IFERROR(INDEX(Lists!$C$4:$C$153,MATCH($B2478,Lists!$A$4:$A$153,0)),"Spending"))</f>
        <v/>
      </c>
      <c r="E2478" s="50" t="n"/>
      <c r="F2478" s="52" t="n"/>
      <c r="G2478" s="50" t="n"/>
      <c r="H2478" s="50" t="n"/>
      <c r="I2478" s="50" t="n"/>
    </row>
    <row r="2479" ht="15" customHeight="1" s="36">
      <c r="A2479" s="49" t="n"/>
      <c r="B2479" s="50" t="n"/>
      <c r="C2479" s="51">
        <f>IF($B2479="","",IFERROR(INDEX(Lists!$B$4:$B$153,MATCH($B2479,Lists!$A$4:$A$153,0)),"Other / Unsorted"))</f>
        <v/>
      </c>
      <c r="D2479" s="51">
        <f>IF($B2479="","",IFERROR(INDEX(Lists!$C$4:$C$153,MATCH($B2479,Lists!$A$4:$A$153,0)),"Spending"))</f>
        <v/>
      </c>
      <c r="E2479" s="50" t="n"/>
      <c r="F2479" s="52" t="n"/>
      <c r="G2479" s="50" t="n"/>
      <c r="H2479" s="50" t="n"/>
      <c r="I2479" s="50" t="n"/>
    </row>
    <row r="2480" ht="15" customHeight="1" s="36">
      <c r="A2480" s="49" t="n"/>
      <c r="B2480" s="50" t="n"/>
      <c r="C2480" s="51">
        <f>IF($B2480="","",IFERROR(INDEX(Lists!$B$4:$B$153,MATCH($B2480,Lists!$A$4:$A$153,0)),"Other / Unsorted"))</f>
        <v/>
      </c>
      <c r="D2480" s="51">
        <f>IF($B2480="","",IFERROR(INDEX(Lists!$C$4:$C$153,MATCH($B2480,Lists!$A$4:$A$153,0)),"Spending"))</f>
        <v/>
      </c>
      <c r="E2480" s="50" t="n"/>
      <c r="F2480" s="52" t="n"/>
      <c r="G2480" s="50" t="n"/>
      <c r="H2480" s="50" t="n"/>
      <c r="I2480" s="50" t="n"/>
    </row>
    <row r="2481" ht="15" customHeight="1" s="36">
      <c r="A2481" s="49" t="n"/>
      <c r="B2481" s="50" t="n"/>
      <c r="C2481" s="51">
        <f>IF($B2481="","",IFERROR(INDEX(Lists!$B$4:$B$153,MATCH($B2481,Lists!$A$4:$A$153,0)),"Other / Unsorted"))</f>
        <v/>
      </c>
      <c r="D2481" s="51">
        <f>IF($B2481="","",IFERROR(INDEX(Lists!$C$4:$C$153,MATCH($B2481,Lists!$A$4:$A$153,0)),"Spending"))</f>
        <v/>
      </c>
      <c r="E2481" s="50" t="n"/>
      <c r="F2481" s="52" t="n"/>
      <c r="G2481" s="50" t="n"/>
      <c r="H2481" s="50" t="n"/>
      <c r="I2481" s="50" t="n"/>
    </row>
    <row r="2482" ht="15" customHeight="1" s="36">
      <c r="A2482" s="49" t="n"/>
      <c r="B2482" s="50" t="n"/>
      <c r="C2482" s="51">
        <f>IF($B2482="","",IFERROR(INDEX(Lists!$B$4:$B$153,MATCH($B2482,Lists!$A$4:$A$153,0)),"Other / Unsorted"))</f>
        <v/>
      </c>
      <c r="D2482" s="51">
        <f>IF($B2482="","",IFERROR(INDEX(Lists!$C$4:$C$153,MATCH($B2482,Lists!$A$4:$A$153,0)),"Spending"))</f>
        <v/>
      </c>
      <c r="E2482" s="50" t="n"/>
      <c r="F2482" s="52" t="n"/>
      <c r="G2482" s="50" t="n"/>
      <c r="H2482" s="50" t="n"/>
      <c r="I2482" s="50" t="n"/>
    </row>
    <row r="2483" ht="15" customHeight="1" s="36">
      <c r="A2483" s="49" t="n"/>
      <c r="B2483" s="50" t="n"/>
      <c r="C2483" s="51">
        <f>IF($B2483="","",IFERROR(INDEX(Lists!$B$4:$B$153,MATCH($B2483,Lists!$A$4:$A$153,0)),"Other / Unsorted"))</f>
        <v/>
      </c>
      <c r="D2483" s="51">
        <f>IF($B2483="","",IFERROR(INDEX(Lists!$C$4:$C$153,MATCH($B2483,Lists!$A$4:$A$153,0)),"Spending"))</f>
        <v/>
      </c>
      <c r="E2483" s="50" t="n"/>
      <c r="F2483" s="52" t="n"/>
      <c r="G2483" s="50" t="n"/>
      <c r="H2483" s="50" t="n"/>
      <c r="I2483" s="50" t="n"/>
    </row>
    <row r="2484" ht="15" customHeight="1" s="36">
      <c r="A2484" s="49" t="n"/>
      <c r="B2484" s="50" t="n"/>
      <c r="C2484" s="51">
        <f>IF($B2484="","",IFERROR(INDEX(Lists!$B$4:$B$153,MATCH($B2484,Lists!$A$4:$A$153,0)),"Other / Unsorted"))</f>
        <v/>
      </c>
      <c r="D2484" s="51">
        <f>IF($B2484="","",IFERROR(INDEX(Lists!$C$4:$C$153,MATCH($B2484,Lists!$A$4:$A$153,0)),"Spending"))</f>
        <v/>
      </c>
      <c r="E2484" s="50" t="n"/>
      <c r="F2484" s="52" t="n"/>
      <c r="G2484" s="50" t="n"/>
      <c r="H2484" s="50" t="n"/>
      <c r="I2484" s="50" t="n"/>
    </row>
    <row r="2485" ht="15" customHeight="1" s="36">
      <c r="A2485" s="49" t="n"/>
      <c r="B2485" s="50" t="n"/>
      <c r="C2485" s="51">
        <f>IF($B2485="","",IFERROR(INDEX(Lists!$B$4:$B$153,MATCH($B2485,Lists!$A$4:$A$153,0)),"Other / Unsorted"))</f>
        <v/>
      </c>
      <c r="D2485" s="51">
        <f>IF($B2485="","",IFERROR(INDEX(Lists!$C$4:$C$153,MATCH($B2485,Lists!$A$4:$A$153,0)),"Spending"))</f>
        <v/>
      </c>
      <c r="E2485" s="50" t="n"/>
      <c r="F2485" s="52" t="n"/>
      <c r="G2485" s="50" t="n"/>
      <c r="H2485" s="50" t="n"/>
      <c r="I2485" s="50" t="n"/>
    </row>
    <row r="2486" ht="15" customHeight="1" s="36">
      <c r="A2486" s="49" t="n"/>
      <c r="B2486" s="50" t="n"/>
      <c r="C2486" s="51">
        <f>IF($B2486="","",IFERROR(INDEX(Lists!$B$4:$B$153,MATCH($B2486,Lists!$A$4:$A$153,0)),"Other / Unsorted"))</f>
        <v/>
      </c>
      <c r="D2486" s="51">
        <f>IF($B2486="","",IFERROR(INDEX(Lists!$C$4:$C$153,MATCH($B2486,Lists!$A$4:$A$153,0)),"Spending"))</f>
        <v/>
      </c>
      <c r="E2486" s="50" t="n"/>
      <c r="F2486" s="52" t="n"/>
      <c r="G2486" s="50" t="n"/>
      <c r="H2486" s="50" t="n"/>
      <c r="I2486" s="50" t="n"/>
    </row>
    <row r="2487" ht="15" customHeight="1" s="36">
      <c r="A2487" s="49" t="n"/>
      <c r="B2487" s="50" t="n"/>
      <c r="C2487" s="51">
        <f>IF($B2487="","",IFERROR(INDEX(Lists!$B$4:$B$153,MATCH($B2487,Lists!$A$4:$A$153,0)),"Other / Unsorted"))</f>
        <v/>
      </c>
      <c r="D2487" s="51">
        <f>IF($B2487="","",IFERROR(INDEX(Lists!$C$4:$C$153,MATCH($B2487,Lists!$A$4:$A$153,0)),"Spending"))</f>
        <v/>
      </c>
      <c r="E2487" s="50" t="n"/>
      <c r="F2487" s="52" t="n"/>
      <c r="G2487" s="50" t="n"/>
      <c r="H2487" s="50" t="n"/>
      <c r="I2487" s="50" t="n"/>
    </row>
    <row r="2488" ht="15" customHeight="1" s="36">
      <c r="A2488" s="49" t="n"/>
      <c r="B2488" s="50" t="n"/>
      <c r="C2488" s="51">
        <f>IF($B2488="","",IFERROR(INDEX(Lists!$B$4:$B$153,MATCH($B2488,Lists!$A$4:$A$153,0)),"Other / Unsorted"))</f>
        <v/>
      </c>
      <c r="D2488" s="51">
        <f>IF($B2488="","",IFERROR(INDEX(Lists!$C$4:$C$153,MATCH($B2488,Lists!$A$4:$A$153,0)),"Spending"))</f>
        <v/>
      </c>
      <c r="E2488" s="50" t="n"/>
      <c r="F2488" s="52" t="n"/>
      <c r="G2488" s="50" t="n"/>
      <c r="H2488" s="50" t="n"/>
      <c r="I2488" s="50" t="n"/>
    </row>
    <row r="2489" ht="15" customHeight="1" s="36">
      <c r="A2489" s="49" t="n"/>
      <c r="B2489" s="50" t="n"/>
      <c r="C2489" s="51">
        <f>IF($B2489="","",IFERROR(INDEX(Lists!$B$4:$B$153,MATCH($B2489,Lists!$A$4:$A$153,0)),"Other / Unsorted"))</f>
        <v/>
      </c>
      <c r="D2489" s="51">
        <f>IF($B2489="","",IFERROR(INDEX(Lists!$C$4:$C$153,MATCH($B2489,Lists!$A$4:$A$153,0)),"Spending"))</f>
        <v/>
      </c>
      <c r="E2489" s="50" t="n"/>
      <c r="F2489" s="52" t="n"/>
      <c r="G2489" s="50" t="n"/>
      <c r="H2489" s="50" t="n"/>
      <c r="I2489" s="50" t="n"/>
    </row>
    <row r="2490" ht="15" customHeight="1" s="36">
      <c r="A2490" s="49" t="n"/>
      <c r="B2490" s="50" t="n"/>
      <c r="C2490" s="51">
        <f>IF($B2490="","",IFERROR(INDEX(Lists!$B$4:$B$153,MATCH($B2490,Lists!$A$4:$A$153,0)),"Other / Unsorted"))</f>
        <v/>
      </c>
      <c r="D2490" s="51">
        <f>IF($B2490="","",IFERROR(INDEX(Lists!$C$4:$C$153,MATCH($B2490,Lists!$A$4:$A$153,0)),"Spending"))</f>
        <v/>
      </c>
      <c r="E2490" s="50" t="n"/>
      <c r="F2490" s="52" t="n"/>
      <c r="G2490" s="50" t="n"/>
      <c r="H2490" s="50" t="n"/>
      <c r="I2490" s="50" t="n"/>
    </row>
    <row r="2491" ht="15" customHeight="1" s="36">
      <c r="A2491" s="49" t="n"/>
      <c r="B2491" s="50" t="n"/>
      <c r="C2491" s="51">
        <f>IF($B2491="","",IFERROR(INDEX(Lists!$B$4:$B$153,MATCH($B2491,Lists!$A$4:$A$153,0)),"Other / Unsorted"))</f>
        <v/>
      </c>
      <c r="D2491" s="51">
        <f>IF($B2491="","",IFERROR(INDEX(Lists!$C$4:$C$153,MATCH($B2491,Lists!$A$4:$A$153,0)),"Spending"))</f>
        <v/>
      </c>
      <c r="E2491" s="50" t="n"/>
      <c r="F2491" s="52" t="n"/>
      <c r="G2491" s="50" t="n"/>
      <c r="H2491" s="50" t="n"/>
      <c r="I2491" s="50" t="n"/>
    </row>
    <row r="2492" ht="15" customHeight="1" s="36">
      <c r="A2492" s="49" t="n"/>
      <c r="B2492" s="50" t="n"/>
      <c r="C2492" s="51">
        <f>IF($B2492="","",IFERROR(INDEX(Lists!$B$4:$B$153,MATCH($B2492,Lists!$A$4:$A$153,0)),"Other / Unsorted"))</f>
        <v/>
      </c>
      <c r="D2492" s="51">
        <f>IF($B2492="","",IFERROR(INDEX(Lists!$C$4:$C$153,MATCH($B2492,Lists!$A$4:$A$153,0)),"Spending"))</f>
        <v/>
      </c>
      <c r="E2492" s="50" t="n"/>
      <c r="F2492" s="52" t="n"/>
      <c r="G2492" s="50" t="n"/>
      <c r="H2492" s="50" t="n"/>
      <c r="I2492" s="50" t="n"/>
    </row>
    <row r="2493" ht="15" customHeight="1" s="36">
      <c r="A2493" s="49" t="n"/>
      <c r="B2493" s="50" t="n"/>
      <c r="C2493" s="51">
        <f>IF($B2493="","",IFERROR(INDEX(Lists!$B$4:$B$153,MATCH($B2493,Lists!$A$4:$A$153,0)),"Other / Unsorted"))</f>
        <v/>
      </c>
      <c r="D2493" s="51">
        <f>IF($B2493="","",IFERROR(INDEX(Lists!$C$4:$C$153,MATCH($B2493,Lists!$A$4:$A$153,0)),"Spending"))</f>
        <v/>
      </c>
      <c r="E2493" s="50" t="n"/>
      <c r="F2493" s="52" t="n"/>
      <c r="G2493" s="50" t="n"/>
      <c r="H2493" s="50" t="n"/>
      <c r="I2493" s="50" t="n"/>
    </row>
    <row r="2494" ht="15" customHeight="1" s="36">
      <c r="A2494" s="49" t="n"/>
      <c r="B2494" s="50" t="n"/>
      <c r="C2494" s="51">
        <f>IF($B2494="","",IFERROR(INDEX(Lists!$B$4:$B$153,MATCH($B2494,Lists!$A$4:$A$153,0)),"Other / Unsorted"))</f>
        <v/>
      </c>
      <c r="D2494" s="51">
        <f>IF($B2494="","",IFERROR(INDEX(Lists!$C$4:$C$153,MATCH($B2494,Lists!$A$4:$A$153,0)),"Spending"))</f>
        <v/>
      </c>
      <c r="E2494" s="50" t="n"/>
      <c r="F2494" s="52" t="n"/>
      <c r="G2494" s="50" t="n"/>
      <c r="H2494" s="50" t="n"/>
      <c r="I2494" s="50" t="n"/>
    </row>
    <row r="2495" ht="15" customHeight="1" s="36">
      <c r="A2495" s="49" t="n"/>
      <c r="B2495" s="50" t="n"/>
      <c r="C2495" s="51">
        <f>IF($B2495="","",IFERROR(INDEX(Lists!$B$4:$B$153,MATCH($B2495,Lists!$A$4:$A$153,0)),"Other / Unsorted"))</f>
        <v/>
      </c>
      <c r="D2495" s="51">
        <f>IF($B2495="","",IFERROR(INDEX(Lists!$C$4:$C$153,MATCH($B2495,Lists!$A$4:$A$153,0)),"Spending"))</f>
        <v/>
      </c>
      <c r="E2495" s="50" t="n"/>
      <c r="F2495" s="52" t="n"/>
      <c r="G2495" s="50" t="n"/>
      <c r="H2495" s="50" t="n"/>
      <c r="I2495" s="50" t="n"/>
    </row>
    <row r="2496" ht="15" customHeight="1" s="36">
      <c r="A2496" s="49" t="n"/>
      <c r="B2496" s="50" t="n"/>
      <c r="C2496" s="51">
        <f>IF($B2496="","",IFERROR(INDEX(Lists!$B$4:$B$153,MATCH($B2496,Lists!$A$4:$A$153,0)),"Other / Unsorted"))</f>
        <v/>
      </c>
      <c r="D2496" s="51">
        <f>IF($B2496="","",IFERROR(INDEX(Lists!$C$4:$C$153,MATCH($B2496,Lists!$A$4:$A$153,0)),"Spending"))</f>
        <v/>
      </c>
      <c r="E2496" s="50" t="n"/>
      <c r="F2496" s="52" t="n"/>
      <c r="G2496" s="50" t="n"/>
      <c r="H2496" s="50" t="n"/>
      <c r="I2496" s="50" t="n"/>
    </row>
    <row r="2497" ht="15" customHeight="1" s="36">
      <c r="A2497" s="49" t="n"/>
      <c r="B2497" s="50" t="n"/>
      <c r="C2497" s="51">
        <f>IF($B2497="","",IFERROR(INDEX(Lists!$B$4:$B$153,MATCH($B2497,Lists!$A$4:$A$153,0)),"Other / Unsorted"))</f>
        <v/>
      </c>
      <c r="D2497" s="51">
        <f>IF($B2497="","",IFERROR(INDEX(Lists!$C$4:$C$153,MATCH($B2497,Lists!$A$4:$A$153,0)),"Spending"))</f>
        <v/>
      </c>
      <c r="E2497" s="50" t="n"/>
      <c r="F2497" s="52" t="n"/>
      <c r="G2497" s="50" t="n"/>
      <c r="H2497" s="50" t="n"/>
      <c r="I2497" s="50" t="n"/>
    </row>
    <row r="2498" ht="15" customHeight="1" s="36">
      <c r="A2498" s="49" t="n"/>
      <c r="B2498" s="50" t="n"/>
      <c r="C2498" s="51">
        <f>IF($B2498="","",IFERROR(INDEX(Lists!$B$4:$B$153,MATCH($B2498,Lists!$A$4:$A$153,0)),"Other / Unsorted"))</f>
        <v/>
      </c>
      <c r="D2498" s="51">
        <f>IF($B2498="","",IFERROR(INDEX(Lists!$C$4:$C$153,MATCH($B2498,Lists!$A$4:$A$153,0)),"Spending"))</f>
        <v/>
      </c>
      <c r="E2498" s="50" t="n"/>
      <c r="F2498" s="52" t="n"/>
      <c r="G2498" s="50" t="n"/>
      <c r="H2498" s="50" t="n"/>
      <c r="I2498" s="50" t="n"/>
    </row>
    <row r="2499" ht="15" customHeight="1" s="36">
      <c r="A2499" s="49" t="n"/>
      <c r="B2499" s="50" t="n"/>
      <c r="C2499" s="51">
        <f>IF($B2499="","",IFERROR(INDEX(Lists!$B$4:$B$153,MATCH($B2499,Lists!$A$4:$A$153,0)),"Other / Unsorted"))</f>
        <v/>
      </c>
      <c r="D2499" s="51">
        <f>IF($B2499="","",IFERROR(INDEX(Lists!$C$4:$C$153,MATCH($B2499,Lists!$A$4:$A$153,0)),"Spending"))</f>
        <v/>
      </c>
      <c r="E2499" s="50" t="n"/>
      <c r="F2499" s="52" t="n"/>
      <c r="G2499" s="50" t="n"/>
      <c r="H2499" s="50" t="n"/>
      <c r="I2499" s="50" t="n"/>
    </row>
    <row r="2500" ht="15" customHeight="1" s="36">
      <c r="A2500" s="49" t="n"/>
      <c r="B2500" s="50" t="n"/>
      <c r="C2500" s="51">
        <f>IF($B2500="","",IFERROR(INDEX(Lists!$B$4:$B$153,MATCH($B2500,Lists!$A$4:$A$153,0)),"Other / Unsorted"))</f>
        <v/>
      </c>
      <c r="D2500" s="51">
        <f>IF($B2500="","",IFERROR(INDEX(Lists!$C$4:$C$153,MATCH($B2500,Lists!$A$4:$A$153,0)),"Spending"))</f>
        <v/>
      </c>
      <c r="E2500" s="50" t="n"/>
      <c r="F2500" s="52" t="n"/>
      <c r="G2500" s="50" t="n"/>
      <c r="H2500" s="50" t="n"/>
      <c r="I2500" s="50" t="n"/>
    </row>
    <row r="2501" ht="15" customHeight="1" s="36">
      <c r="A2501" s="49" t="n"/>
      <c r="B2501" s="50" t="n"/>
      <c r="C2501" s="51">
        <f>IF($B2501="","",IFERROR(INDEX(Lists!$B$4:$B$153,MATCH($B2501,Lists!$A$4:$A$153,0)),"Other / Unsorted"))</f>
        <v/>
      </c>
      <c r="D2501" s="51">
        <f>IF($B2501="","",IFERROR(INDEX(Lists!$C$4:$C$153,MATCH($B2501,Lists!$A$4:$A$153,0)),"Spending"))</f>
        <v/>
      </c>
      <c r="E2501" s="50" t="n"/>
      <c r="F2501" s="52" t="n"/>
      <c r="G2501" s="50" t="n"/>
      <c r="H2501" s="50" t="n"/>
      <c r="I2501" s="50" t="n"/>
    </row>
    <row r="2502" ht="15" customHeight="1" s="36">
      <c r="A2502" s="49" t="n"/>
      <c r="B2502" s="50" t="n"/>
      <c r="C2502" s="51">
        <f>IF($B2502="","",IFERROR(INDEX(Lists!$B$4:$B$153,MATCH($B2502,Lists!$A$4:$A$153,0)),"Other / Unsorted"))</f>
        <v/>
      </c>
      <c r="D2502" s="51">
        <f>IF($B2502="","",IFERROR(INDEX(Lists!$C$4:$C$153,MATCH($B2502,Lists!$A$4:$A$153,0)),"Spending"))</f>
        <v/>
      </c>
      <c r="E2502" s="50" t="n"/>
      <c r="F2502" s="52" t="n"/>
      <c r="G2502" s="50" t="n"/>
      <c r="H2502" s="50" t="n"/>
      <c r="I2502" s="50" t="n"/>
    </row>
    <row r="2503" ht="15" customHeight="1" s="36">
      <c r="A2503" s="49" t="n"/>
      <c r="B2503" s="50" t="n"/>
      <c r="C2503" s="51">
        <f>IF($B2503="","",IFERROR(INDEX(Lists!$B$4:$B$153,MATCH($B2503,Lists!$A$4:$A$153,0)),"Other / Unsorted"))</f>
        <v/>
      </c>
      <c r="D2503" s="51">
        <f>IF($B2503="","",IFERROR(INDEX(Lists!$C$4:$C$153,MATCH($B2503,Lists!$A$4:$A$153,0)),"Spending"))</f>
        <v/>
      </c>
      <c r="E2503" s="50" t="n"/>
      <c r="F2503" s="52" t="n"/>
      <c r="G2503" s="50" t="n"/>
      <c r="H2503" s="50" t="n"/>
      <c r="I2503" s="50" t="n"/>
    </row>
    <row r="2504" ht="15" customHeight="1" s="36">
      <c r="A2504" s="49" t="n"/>
      <c r="B2504" s="50" t="n"/>
      <c r="C2504" s="51">
        <f>IF($B2504="","",IFERROR(INDEX(Lists!$B$4:$B$153,MATCH($B2504,Lists!$A$4:$A$153,0)),"Other / Unsorted"))</f>
        <v/>
      </c>
      <c r="D2504" s="51">
        <f>IF($B2504="","",IFERROR(INDEX(Lists!$C$4:$C$153,MATCH($B2504,Lists!$A$4:$A$153,0)),"Spending"))</f>
        <v/>
      </c>
      <c r="E2504" s="50" t="n"/>
      <c r="F2504" s="52" t="n"/>
      <c r="G2504" s="50" t="n"/>
      <c r="H2504" s="50" t="n"/>
      <c r="I2504" s="50" t="n"/>
    </row>
    <row r="2505" ht="15" customHeight="1" s="36">
      <c r="A2505" s="49" t="n"/>
      <c r="B2505" s="50" t="n"/>
      <c r="C2505" s="51">
        <f>IF($B2505="","",IFERROR(INDEX(Lists!$B$4:$B$153,MATCH($B2505,Lists!$A$4:$A$153,0)),"Other / Unsorted"))</f>
        <v/>
      </c>
      <c r="D2505" s="51">
        <f>IF($B2505="","",IFERROR(INDEX(Lists!$C$4:$C$153,MATCH($B2505,Lists!$A$4:$A$153,0)),"Spending"))</f>
        <v/>
      </c>
      <c r="E2505" s="50" t="n"/>
      <c r="F2505" s="52" t="n"/>
      <c r="G2505" s="50" t="n"/>
      <c r="H2505" s="50" t="n"/>
      <c r="I2505" s="50" t="n"/>
    </row>
  </sheetData>
  <autoFilter ref="A5:I2505"/>
  <dataValidations count="2">
    <dataValidation sqref="B6:B2505" showDropDown="0" showInputMessage="0" showErrorMessage="0" allowBlank="1" type="list" errorStyle="stop" operator="between">
      <formula1>Lists!$A$4:$A$153</formula1>
      <formula2>0</formula2>
    </dataValidation>
    <dataValidation sqref="G6:G2505" showDropDown="0" showInputMessage="0" showErrorMessage="0" allowBlank="1" type="list" errorStyle="stop" operator="between">
      <formula1>Lists!$G$4:$G$11</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O186"/>
  <sheetViews>
    <sheetView showFormulas="0" showGridLines="1" showRowColHeaders="1" showZeros="1" rightToLeft="0" tabSelected="0" showOutlineSymbols="1" defaultGridColor="1"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baseColWidth="8" defaultColWidth="8.6796875" defaultRowHeight="15" zeroHeight="0" outlineLevelRow="0"/>
  <cols>
    <col width="34" customWidth="1" style="35" min="1" max="1"/>
    <col width="11" customWidth="1" style="35" min="2" max="13"/>
    <col width="13" customWidth="1" style="35" min="14" max="14"/>
    <col width="11" customWidth="1" style="35" min="15" max="15"/>
  </cols>
  <sheetData>
    <row r="1" ht="19.7" customHeight="1" s="36">
      <c r="A1" s="37" t="inlineStr">
        <is>
          <t>Monthly Summary</t>
        </is>
      </c>
    </row>
    <row r="2"/>
    <row r="3" ht="15" customHeight="1" s="36">
      <c r="A3" s="45" t="inlineStr">
        <is>
          <t>Year to show:</t>
        </is>
      </c>
      <c r="B3" s="53" t="n">
        <v>2026</v>
      </c>
      <c r="C3" s="40" t="inlineStr">
        <is>
          <t>← change this year (yellow cell) to see any year</t>
        </is>
      </c>
    </row>
    <row r="4"/>
    <row r="5" ht="15" customHeight="1" s="36">
      <c r="A5" s="54" t="inlineStr">
        <is>
          <t>By category</t>
        </is>
      </c>
    </row>
    <row r="6" ht="15" customHeight="1" s="36">
      <c r="A6" s="55" t="inlineStr">
        <is>
          <t>month #</t>
        </is>
      </c>
      <c r="B6" s="56" t="n">
        <v>1</v>
      </c>
      <c r="C6" s="56" t="n">
        <v>2</v>
      </c>
      <c r="D6" s="56" t="n">
        <v>3</v>
      </c>
      <c r="E6" s="56" t="n">
        <v>4</v>
      </c>
      <c r="F6" s="56" t="n">
        <v>5</v>
      </c>
      <c r="G6" s="56" t="n">
        <v>6</v>
      </c>
      <c r="H6" s="56" t="n">
        <v>7</v>
      </c>
      <c r="I6" s="56" t="n">
        <v>8</v>
      </c>
      <c r="J6" s="56" t="n">
        <v>9</v>
      </c>
      <c r="K6" s="56" t="n">
        <v>10</v>
      </c>
      <c r="L6" s="56" t="n">
        <v>11</v>
      </c>
      <c r="M6" s="56" t="n">
        <v>12</v>
      </c>
    </row>
    <row r="7" ht="15" customHeight="1" s="36">
      <c r="A7" s="48" t="inlineStr">
        <is>
          <t>Category</t>
        </is>
      </c>
      <c r="B7" s="48" t="inlineStr">
        <is>
          <t>Jan</t>
        </is>
      </c>
      <c r="C7" s="48" t="inlineStr">
        <is>
          <t>Feb</t>
        </is>
      </c>
      <c r="D7" s="48" t="inlineStr">
        <is>
          <t>Mar</t>
        </is>
      </c>
      <c r="E7" s="48" t="inlineStr">
        <is>
          <t>Apr</t>
        </is>
      </c>
      <c r="F7" s="48" t="inlineStr">
        <is>
          <t>May</t>
        </is>
      </c>
      <c r="G7" s="48" t="inlineStr">
        <is>
          <t>Jun</t>
        </is>
      </c>
      <c r="H7" s="48" t="inlineStr">
        <is>
          <t>Jul</t>
        </is>
      </c>
      <c r="I7" s="48" t="inlineStr">
        <is>
          <t>Aug</t>
        </is>
      </c>
      <c r="J7" s="48" t="inlineStr">
        <is>
          <t>Sep</t>
        </is>
      </c>
      <c r="K7" s="48" t="inlineStr">
        <is>
          <t>Oct</t>
        </is>
      </c>
      <c r="L7" s="48" t="inlineStr">
        <is>
          <t>Nov</t>
        </is>
      </c>
      <c r="M7" s="48" t="inlineStr">
        <is>
          <t>Dec</t>
        </is>
      </c>
      <c r="N7" s="48" t="inlineStr">
        <is>
          <t>Year Total</t>
        </is>
      </c>
      <c r="O7" s="48" t="inlineStr">
        <is>
          <t>% of Total</t>
        </is>
      </c>
    </row>
    <row r="8" ht="15" customHeight="1" s="36">
      <c r="A8" s="50">
        <f>IF(Lists!E4="","",Lists!E4)</f>
        <v/>
      </c>
      <c r="B8" s="57">
        <f>IF($A8="","",SUMIFS('Bill Log'!$F$6:$F$2505,'Bill Log'!$C$6:$C$2505,$A8,'Bill Log'!$A$6:$A$2505,"&gt;="&amp;DATE($B$3,B$6,1),'Bill Log'!$A$6:$A$2505,"&lt;"&amp;EDATE(DATE($B$3,B$6,1),1)))</f>
        <v/>
      </c>
      <c r="C8" s="57">
        <f>IF($A8="","",SUMIFS('Bill Log'!$F$6:$F$2505,'Bill Log'!$C$6:$C$2505,$A8,'Bill Log'!$A$6:$A$2505,"&gt;="&amp;DATE($B$3,C$6,1),'Bill Log'!$A$6:$A$2505,"&lt;"&amp;EDATE(DATE($B$3,C$6,1),1)))</f>
        <v/>
      </c>
      <c r="D8" s="57">
        <f>IF($A8="","",SUMIFS('Bill Log'!$F$6:$F$2505,'Bill Log'!$C$6:$C$2505,$A8,'Bill Log'!$A$6:$A$2505,"&gt;="&amp;DATE($B$3,D$6,1),'Bill Log'!$A$6:$A$2505,"&lt;"&amp;EDATE(DATE($B$3,D$6,1),1)))</f>
        <v/>
      </c>
      <c r="E8" s="57">
        <f>IF($A8="","",SUMIFS('Bill Log'!$F$6:$F$2505,'Bill Log'!$C$6:$C$2505,$A8,'Bill Log'!$A$6:$A$2505,"&gt;="&amp;DATE($B$3,E$6,1),'Bill Log'!$A$6:$A$2505,"&lt;"&amp;EDATE(DATE($B$3,E$6,1),1)))</f>
        <v/>
      </c>
      <c r="F8" s="57">
        <f>IF($A8="","",SUMIFS('Bill Log'!$F$6:$F$2505,'Bill Log'!$C$6:$C$2505,$A8,'Bill Log'!$A$6:$A$2505,"&gt;="&amp;DATE($B$3,F$6,1),'Bill Log'!$A$6:$A$2505,"&lt;"&amp;EDATE(DATE($B$3,F$6,1),1)))</f>
        <v/>
      </c>
      <c r="G8" s="57">
        <f>IF($A8="","",SUMIFS('Bill Log'!$F$6:$F$2505,'Bill Log'!$C$6:$C$2505,$A8,'Bill Log'!$A$6:$A$2505,"&gt;="&amp;DATE($B$3,G$6,1),'Bill Log'!$A$6:$A$2505,"&lt;"&amp;EDATE(DATE($B$3,G$6,1),1)))</f>
        <v/>
      </c>
      <c r="H8" s="57">
        <f>IF($A8="","",SUMIFS('Bill Log'!$F$6:$F$2505,'Bill Log'!$C$6:$C$2505,$A8,'Bill Log'!$A$6:$A$2505,"&gt;="&amp;DATE($B$3,H$6,1),'Bill Log'!$A$6:$A$2505,"&lt;"&amp;EDATE(DATE($B$3,H$6,1),1)))</f>
        <v/>
      </c>
      <c r="I8" s="57">
        <f>IF($A8="","",SUMIFS('Bill Log'!$F$6:$F$2505,'Bill Log'!$C$6:$C$2505,$A8,'Bill Log'!$A$6:$A$2505,"&gt;="&amp;DATE($B$3,I$6,1),'Bill Log'!$A$6:$A$2505,"&lt;"&amp;EDATE(DATE($B$3,I$6,1),1)))</f>
        <v/>
      </c>
      <c r="J8" s="57">
        <f>IF($A8="","",SUMIFS('Bill Log'!$F$6:$F$2505,'Bill Log'!$C$6:$C$2505,$A8,'Bill Log'!$A$6:$A$2505,"&gt;="&amp;DATE($B$3,J$6,1),'Bill Log'!$A$6:$A$2505,"&lt;"&amp;EDATE(DATE($B$3,J$6,1),1)))</f>
        <v/>
      </c>
      <c r="K8" s="57">
        <f>IF($A8="","",SUMIFS('Bill Log'!$F$6:$F$2505,'Bill Log'!$C$6:$C$2505,$A8,'Bill Log'!$A$6:$A$2505,"&gt;="&amp;DATE($B$3,K$6,1),'Bill Log'!$A$6:$A$2505,"&lt;"&amp;EDATE(DATE($B$3,K$6,1),1)))</f>
        <v/>
      </c>
      <c r="L8" s="57">
        <f>IF($A8="","",SUMIFS('Bill Log'!$F$6:$F$2505,'Bill Log'!$C$6:$C$2505,$A8,'Bill Log'!$A$6:$A$2505,"&gt;="&amp;DATE($B$3,L$6,1),'Bill Log'!$A$6:$A$2505,"&lt;"&amp;EDATE(DATE($B$3,L$6,1),1)))</f>
        <v/>
      </c>
      <c r="M8" s="57">
        <f>IF($A8="","",SUMIFS('Bill Log'!$F$6:$F$2505,'Bill Log'!$C$6:$C$2505,$A8,'Bill Log'!$A$6:$A$2505,"&gt;="&amp;DATE($B$3,M$6,1),'Bill Log'!$A$6:$A$2505,"&lt;"&amp;EDATE(DATE($B$3,M$6,1),1)))</f>
        <v/>
      </c>
      <c r="N8" s="58">
        <f>IF($A8="","",SUM(B8:M8))</f>
        <v/>
      </c>
      <c r="O8" s="59">
        <f>IF(OR($A8="",$N$28=0),0,N8/$N$28)</f>
        <v/>
      </c>
    </row>
    <row r="9" ht="15" customHeight="1" s="36">
      <c r="A9" s="50">
        <f>IF(Lists!E5="","",Lists!E5)</f>
        <v/>
      </c>
      <c r="B9" s="57">
        <f>IF($A9="","",SUMIFS('Bill Log'!$F$6:$F$2505,'Bill Log'!$C$6:$C$2505,$A9,'Bill Log'!$A$6:$A$2505,"&gt;="&amp;DATE($B$3,B$6,1),'Bill Log'!$A$6:$A$2505,"&lt;"&amp;EDATE(DATE($B$3,B$6,1),1)))</f>
        <v/>
      </c>
      <c r="C9" s="57">
        <f>IF($A9="","",SUMIFS('Bill Log'!$F$6:$F$2505,'Bill Log'!$C$6:$C$2505,$A9,'Bill Log'!$A$6:$A$2505,"&gt;="&amp;DATE($B$3,C$6,1),'Bill Log'!$A$6:$A$2505,"&lt;"&amp;EDATE(DATE($B$3,C$6,1),1)))</f>
        <v/>
      </c>
      <c r="D9" s="57">
        <f>IF($A9="","",SUMIFS('Bill Log'!$F$6:$F$2505,'Bill Log'!$C$6:$C$2505,$A9,'Bill Log'!$A$6:$A$2505,"&gt;="&amp;DATE($B$3,D$6,1),'Bill Log'!$A$6:$A$2505,"&lt;"&amp;EDATE(DATE($B$3,D$6,1),1)))</f>
        <v/>
      </c>
      <c r="E9" s="57">
        <f>IF($A9="","",SUMIFS('Bill Log'!$F$6:$F$2505,'Bill Log'!$C$6:$C$2505,$A9,'Bill Log'!$A$6:$A$2505,"&gt;="&amp;DATE($B$3,E$6,1),'Bill Log'!$A$6:$A$2505,"&lt;"&amp;EDATE(DATE($B$3,E$6,1),1)))</f>
        <v/>
      </c>
      <c r="F9" s="57">
        <f>IF($A9="","",SUMIFS('Bill Log'!$F$6:$F$2505,'Bill Log'!$C$6:$C$2505,$A9,'Bill Log'!$A$6:$A$2505,"&gt;="&amp;DATE($B$3,F$6,1),'Bill Log'!$A$6:$A$2505,"&lt;"&amp;EDATE(DATE($B$3,F$6,1),1)))</f>
        <v/>
      </c>
      <c r="G9" s="57">
        <f>IF($A9="","",SUMIFS('Bill Log'!$F$6:$F$2505,'Bill Log'!$C$6:$C$2505,$A9,'Bill Log'!$A$6:$A$2505,"&gt;="&amp;DATE($B$3,G$6,1),'Bill Log'!$A$6:$A$2505,"&lt;"&amp;EDATE(DATE($B$3,G$6,1),1)))</f>
        <v/>
      </c>
      <c r="H9" s="57">
        <f>IF($A9="","",SUMIFS('Bill Log'!$F$6:$F$2505,'Bill Log'!$C$6:$C$2505,$A9,'Bill Log'!$A$6:$A$2505,"&gt;="&amp;DATE($B$3,H$6,1),'Bill Log'!$A$6:$A$2505,"&lt;"&amp;EDATE(DATE($B$3,H$6,1),1)))</f>
        <v/>
      </c>
      <c r="I9" s="57">
        <f>IF($A9="","",SUMIFS('Bill Log'!$F$6:$F$2505,'Bill Log'!$C$6:$C$2505,$A9,'Bill Log'!$A$6:$A$2505,"&gt;="&amp;DATE($B$3,I$6,1),'Bill Log'!$A$6:$A$2505,"&lt;"&amp;EDATE(DATE($B$3,I$6,1),1)))</f>
        <v/>
      </c>
      <c r="J9" s="57">
        <f>IF($A9="","",SUMIFS('Bill Log'!$F$6:$F$2505,'Bill Log'!$C$6:$C$2505,$A9,'Bill Log'!$A$6:$A$2505,"&gt;="&amp;DATE($B$3,J$6,1),'Bill Log'!$A$6:$A$2505,"&lt;"&amp;EDATE(DATE($B$3,J$6,1),1)))</f>
        <v/>
      </c>
      <c r="K9" s="57">
        <f>IF($A9="","",SUMIFS('Bill Log'!$F$6:$F$2505,'Bill Log'!$C$6:$C$2505,$A9,'Bill Log'!$A$6:$A$2505,"&gt;="&amp;DATE($B$3,K$6,1),'Bill Log'!$A$6:$A$2505,"&lt;"&amp;EDATE(DATE($B$3,K$6,1),1)))</f>
        <v/>
      </c>
      <c r="L9" s="57">
        <f>IF($A9="","",SUMIFS('Bill Log'!$F$6:$F$2505,'Bill Log'!$C$6:$C$2505,$A9,'Bill Log'!$A$6:$A$2505,"&gt;="&amp;DATE($B$3,L$6,1),'Bill Log'!$A$6:$A$2505,"&lt;"&amp;EDATE(DATE($B$3,L$6,1),1)))</f>
        <v/>
      </c>
      <c r="M9" s="57">
        <f>IF($A9="","",SUMIFS('Bill Log'!$F$6:$F$2505,'Bill Log'!$C$6:$C$2505,$A9,'Bill Log'!$A$6:$A$2505,"&gt;="&amp;DATE($B$3,M$6,1),'Bill Log'!$A$6:$A$2505,"&lt;"&amp;EDATE(DATE($B$3,M$6,1),1)))</f>
        <v/>
      </c>
      <c r="N9" s="58">
        <f>IF($A9="","",SUM(B9:M9))</f>
        <v/>
      </c>
      <c r="O9" s="59">
        <f>IF(OR($A9="",$N$28=0),0,N9/$N$28)</f>
        <v/>
      </c>
    </row>
    <row r="10" ht="15" customHeight="1" s="36">
      <c r="A10" s="50">
        <f>IF(Lists!E6="","",Lists!E6)</f>
        <v/>
      </c>
      <c r="B10" s="57">
        <f>IF($A10="","",SUMIFS('Bill Log'!$F$6:$F$2505,'Bill Log'!$C$6:$C$2505,$A10,'Bill Log'!$A$6:$A$2505,"&gt;="&amp;DATE($B$3,B$6,1),'Bill Log'!$A$6:$A$2505,"&lt;"&amp;EDATE(DATE($B$3,B$6,1),1)))</f>
        <v/>
      </c>
      <c r="C10" s="57">
        <f>IF($A10="","",SUMIFS('Bill Log'!$F$6:$F$2505,'Bill Log'!$C$6:$C$2505,$A10,'Bill Log'!$A$6:$A$2505,"&gt;="&amp;DATE($B$3,C$6,1),'Bill Log'!$A$6:$A$2505,"&lt;"&amp;EDATE(DATE($B$3,C$6,1),1)))</f>
        <v/>
      </c>
      <c r="D10" s="57">
        <f>IF($A10="","",SUMIFS('Bill Log'!$F$6:$F$2505,'Bill Log'!$C$6:$C$2505,$A10,'Bill Log'!$A$6:$A$2505,"&gt;="&amp;DATE($B$3,D$6,1),'Bill Log'!$A$6:$A$2505,"&lt;"&amp;EDATE(DATE($B$3,D$6,1),1)))</f>
        <v/>
      </c>
      <c r="E10" s="57">
        <f>IF($A10="","",SUMIFS('Bill Log'!$F$6:$F$2505,'Bill Log'!$C$6:$C$2505,$A10,'Bill Log'!$A$6:$A$2505,"&gt;="&amp;DATE($B$3,E$6,1),'Bill Log'!$A$6:$A$2505,"&lt;"&amp;EDATE(DATE($B$3,E$6,1),1)))</f>
        <v/>
      </c>
      <c r="F10" s="57">
        <f>IF($A10="","",SUMIFS('Bill Log'!$F$6:$F$2505,'Bill Log'!$C$6:$C$2505,$A10,'Bill Log'!$A$6:$A$2505,"&gt;="&amp;DATE($B$3,F$6,1),'Bill Log'!$A$6:$A$2505,"&lt;"&amp;EDATE(DATE($B$3,F$6,1),1)))</f>
        <v/>
      </c>
      <c r="G10" s="57">
        <f>IF($A10="","",SUMIFS('Bill Log'!$F$6:$F$2505,'Bill Log'!$C$6:$C$2505,$A10,'Bill Log'!$A$6:$A$2505,"&gt;="&amp;DATE($B$3,G$6,1),'Bill Log'!$A$6:$A$2505,"&lt;"&amp;EDATE(DATE($B$3,G$6,1),1)))</f>
        <v/>
      </c>
      <c r="H10" s="57">
        <f>IF($A10="","",SUMIFS('Bill Log'!$F$6:$F$2505,'Bill Log'!$C$6:$C$2505,$A10,'Bill Log'!$A$6:$A$2505,"&gt;="&amp;DATE($B$3,H$6,1),'Bill Log'!$A$6:$A$2505,"&lt;"&amp;EDATE(DATE($B$3,H$6,1),1)))</f>
        <v/>
      </c>
      <c r="I10" s="57">
        <f>IF($A10="","",SUMIFS('Bill Log'!$F$6:$F$2505,'Bill Log'!$C$6:$C$2505,$A10,'Bill Log'!$A$6:$A$2505,"&gt;="&amp;DATE($B$3,I$6,1),'Bill Log'!$A$6:$A$2505,"&lt;"&amp;EDATE(DATE($B$3,I$6,1),1)))</f>
        <v/>
      </c>
      <c r="J10" s="57">
        <f>IF($A10="","",SUMIFS('Bill Log'!$F$6:$F$2505,'Bill Log'!$C$6:$C$2505,$A10,'Bill Log'!$A$6:$A$2505,"&gt;="&amp;DATE($B$3,J$6,1),'Bill Log'!$A$6:$A$2505,"&lt;"&amp;EDATE(DATE($B$3,J$6,1),1)))</f>
        <v/>
      </c>
      <c r="K10" s="57">
        <f>IF($A10="","",SUMIFS('Bill Log'!$F$6:$F$2505,'Bill Log'!$C$6:$C$2505,$A10,'Bill Log'!$A$6:$A$2505,"&gt;="&amp;DATE($B$3,K$6,1),'Bill Log'!$A$6:$A$2505,"&lt;"&amp;EDATE(DATE($B$3,K$6,1),1)))</f>
        <v/>
      </c>
      <c r="L10" s="57">
        <f>IF($A10="","",SUMIFS('Bill Log'!$F$6:$F$2505,'Bill Log'!$C$6:$C$2505,$A10,'Bill Log'!$A$6:$A$2505,"&gt;="&amp;DATE($B$3,L$6,1),'Bill Log'!$A$6:$A$2505,"&lt;"&amp;EDATE(DATE($B$3,L$6,1),1)))</f>
        <v/>
      </c>
      <c r="M10" s="57">
        <f>IF($A10="","",SUMIFS('Bill Log'!$F$6:$F$2505,'Bill Log'!$C$6:$C$2505,$A10,'Bill Log'!$A$6:$A$2505,"&gt;="&amp;DATE($B$3,M$6,1),'Bill Log'!$A$6:$A$2505,"&lt;"&amp;EDATE(DATE($B$3,M$6,1),1)))</f>
        <v/>
      </c>
      <c r="N10" s="58">
        <f>IF($A10="","",SUM(B10:M10))</f>
        <v/>
      </c>
      <c r="O10" s="59">
        <f>IF(OR($A10="",$N$28=0),0,N10/$N$28)</f>
        <v/>
      </c>
    </row>
    <row r="11" ht="15" customHeight="1" s="36">
      <c r="A11" s="50">
        <f>IF(Lists!E7="","",Lists!E7)</f>
        <v/>
      </c>
      <c r="B11" s="57">
        <f>IF($A11="","",SUMIFS('Bill Log'!$F$6:$F$2505,'Bill Log'!$C$6:$C$2505,$A11,'Bill Log'!$A$6:$A$2505,"&gt;="&amp;DATE($B$3,B$6,1),'Bill Log'!$A$6:$A$2505,"&lt;"&amp;EDATE(DATE($B$3,B$6,1),1)))</f>
        <v/>
      </c>
      <c r="C11" s="57">
        <f>IF($A11="","",SUMIFS('Bill Log'!$F$6:$F$2505,'Bill Log'!$C$6:$C$2505,$A11,'Bill Log'!$A$6:$A$2505,"&gt;="&amp;DATE($B$3,C$6,1),'Bill Log'!$A$6:$A$2505,"&lt;"&amp;EDATE(DATE($B$3,C$6,1),1)))</f>
        <v/>
      </c>
      <c r="D11" s="57">
        <f>IF($A11="","",SUMIFS('Bill Log'!$F$6:$F$2505,'Bill Log'!$C$6:$C$2505,$A11,'Bill Log'!$A$6:$A$2505,"&gt;="&amp;DATE($B$3,D$6,1),'Bill Log'!$A$6:$A$2505,"&lt;"&amp;EDATE(DATE($B$3,D$6,1),1)))</f>
        <v/>
      </c>
      <c r="E11" s="57">
        <f>IF($A11="","",SUMIFS('Bill Log'!$F$6:$F$2505,'Bill Log'!$C$6:$C$2505,$A11,'Bill Log'!$A$6:$A$2505,"&gt;="&amp;DATE($B$3,E$6,1),'Bill Log'!$A$6:$A$2505,"&lt;"&amp;EDATE(DATE($B$3,E$6,1),1)))</f>
        <v/>
      </c>
      <c r="F11" s="57">
        <f>IF($A11="","",SUMIFS('Bill Log'!$F$6:$F$2505,'Bill Log'!$C$6:$C$2505,$A11,'Bill Log'!$A$6:$A$2505,"&gt;="&amp;DATE($B$3,F$6,1),'Bill Log'!$A$6:$A$2505,"&lt;"&amp;EDATE(DATE($B$3,F$6,1),1)))</f>
        <v/>
      </c>
      <c r="G11" s="57">
        <f>IF($A11="","",SUMIFS('Bill Log'!$F$6:$F$2505,'Bill Log'!$C$6:$C$2505,$A11,'Bill Log'!$A$6:$A$2505,"&gt;="&amp;DATE($B$3,G$6,1),'Bill Log'!$A$6:$A$2505,"&lt;"&amp;EDATE(DATE($B$3,G$6,1),1)))</f>
        <v/>
      </c>
      <c r="H11" s="57">
        <f>IF($A11="","",SUMIFS('Bill Log'!$F$6:$F$2505,'Bill Log'!$C$6:$C$2505,$A11,'Bill Log'!$A$6:$A$2505,"&gt;="&amp;DATE($B$3,H$6,1),'Bill Log'!$A$6:$A$2505,"&lt;"&amp;EDATE(DATE($B$3,H$6,1),1)))</f>
        <v/>
      </c>
      <c r="I11" s="57">
        <f>IF($A11="","",SUMIFS('Bill Log'!$F$6:$F$2505,'Bill Log'!$C$6:$C$2505,$A11,'Bill Log'!$A$6:$A$2505,"&gt;="&amp;DATE($B$3,I$6,1),'Bill Log'!$A$6:$A$2505,"&lt;"&amp;EDATE(DATE($B$3,I$6,1),1)))</f>
        <v/>
      </c>
      <c r="J11" s="57">
        <f>IF($A11="","",SUMIFS('Bill Log'!$F$6:$F$2505,'Bill Log'!$C$6:$C$2505,$A11,'Bill Log'!$A$6:$A$2505,"&gt;="&amp;DATE($B$3,J$6,1),'Bill Log'!$A$6:$A$2505,"&lt;"&amp;EDATE(DATE($B$3,J$6,1),1)))</f>
        <v/>
      </c>
      <c r="K11" s="57">
        <f>IF($A11="","",SUMIFS('Bill Log'!$F$6:$F$2505,'Bill Log'!$C$6:$C$2505,$A11,'Bill Log'!$A$6:$A$2505,"&gt;="&amp;DATE($B$3,K$6,1),'Bill Log'!$A$6:$A$2505,"&lt;"&amp;EDATE(DATE($B$3,K$6,1),1)))</f>
        <v/>
      </c>
      <c r="L11" s="57">
        <f>IF($A11="","",SUMIFS('Bill Log'!$F$6:$F$2505,'Bill Log'!$C$6:$C$2505,$A11,'Bill Log'!$A$6:$A$2505,"&gt;="&amp;DATE($B$3,L$6,1),'Bill Log'!$A$6:$A$2505,"&lt;"&amp;EDATE(DATE($B$3,L$6,1),1)))</f>
        <v/>
      </c>
      <c r="M11" s="57">
        <f>IF($A11="","",SUMIFS('Bill Log'!$F$6:$F$2505,'Bill Log'!$C$6:$C$2505,$A11,'Bill Log'!$A$6:$A$2505,"&gt;="&amp;DATE($B$3,M$6,1),'Bill Log'!$A$6:$A$2505,"&lt;"&amp;EDATE(DATE($B$3,M$6,1),1)))</f>
        <v/>
      </c>
      <c r="N11" s="58">
        <f>IF($A11="","",SUM(B11:M11))</f>
        <v/>
      </c>
      <c r="O11" s="59">
        <f>IF(OR($A11="",$N$28=0),0,N11/$N$28)</f>
        <v/>
      </c>
    </row>
    <row r="12" ht="15" customHeight="1" s="36">
      <c r="A12" s="50">
        <f>IF(Lists!E8="","",Lists!E8)</f>
        <v/>
      </c>
      <c r="B12" s="57">
        <f>IF($A12="","",SUMIFS('Bill Log'!$F$6:$F$2505,'Bill Log'!$C$6:$C$2505,$A12,'Bill Log'!$A$6:$A$2505,"&gt;="&amp;DATE($B$3,B$6,1),'Bill Log'!$A$6:$A$2505,"&lt;"&amp;EDATE(DATE($B$3,B$6,1),1)))</f>
        <v/>
      </c>
      <c r="C12" s="57">
        <f>IF($A12="","",SUMIFS('Bill Log'!$F$6:$F$2505,'Bill Log'!$C$6:$C$2505,$A12,'Bill Log'!$A$6:$A$2505,"&gt;="&amp;DATE($B$3,C$6,1),'Bill Log'!$A$6:$A$2505,"&lt;"&amp;EDATE(DATE($B$3,C$6,1),1)))</f>
        <v/>
      </c>
      <c r="D12" s="57">
        <f>IF($A12="","",SUMIFS('Bill Log'!$F$6:$F$2505,'Bill Log'!$C$6:$C$2505,$A12,'Bill Log'!$A$6:$A$2505,"&gt;="&amp;DATE($B$3,D$6,1),'Bill Log'!$A$6:$A$2505,"&lt;"&amp;EDATE(DATE($B$3,D$6,1),1)))</f>
        <v/>
      </c>
      <c r="E12" s="57">
        <f>IF($A12="","",SUMIFS('Bill Log'!$F$6:$F$2505,'Bill Log'!$C$6:$C$2505,$A12,'Bill Log'!$A$6:$A$2505,"&gt;="&amp;DATE($B$3,E$6,1),'Bill Log'!$A$6:$A$2505,"&lt;"&amp;EDATE(DATE($B$3,E$6,1),1)))</f>
        <v/>
      </c>
      <c r="F12" s="57">
        <f>IF($A12="","",SUMIFS('Bill Log'!$F$6:$F$2505,'Bill Log'!$C$6:$C$2505,$A12,'Bill Log'!$A$6:$A$2505,"&gt;="&amp;DATE($B$3,F$6,1),'Bill Log'!$A$6:$A$2505,"&lt;"&amp;EDATE(DATE($B$3,F$6,1),1)))</f>
        <v/>
      </c>
      <c r="G12" s="57">
        <f>IF($A12="","",SUMIFS('Bill Log'!$F$6:$F$2505,'Bill Log'!$C$6:$C$2505,$A12,'Bill Log'!$A$6:$A$2505,"&gt;="&amp;DATE($B$3,G$6,1),'Bill Log'!$A$6:$A$2505,"&lt;"&amp;EDATE(DATE($B$3,G$6,1),1)))</f>
        <v/>
      </c>
      <c r="H12" s="57">
        <f>IF($A12="","",SUMIFS('Bill Log'!$F$6:$F$2505,'Bill Log'!$C$6:$C$2505,$A12,'Bill Log'!$A$6:$A$2505,"&gt;="&amp;DATE($B$3,H$6,1),'Bill Log'!$A$6:$A$2505,"&lt;"&amp;EDATE(DATE($B$3,H$6,1),1)))</f>
        <v/>
      </c>
      <c r="I12" s="57">
        <f>IF($A12="","",SUMIFS('Bill Log'!$F$6:$F$2505,'Bill Log'!$C$6:$C$2505,$A12,'Bill Log'!$A$6:$A$2505,"&gt;="&amp;DATE($B$3,I$6,1),'Bill Log'!$A$6:$A$2505,"&lt;"&amp;EDATE(DATE($B$3,I$6,1),1)))</f>
        <v/>
      </c>
      <c r="J12" s="57">
        <f>IF($A12="","",SUMIFS('Bill Log'!$F$6:$F$2505,'Bill Log'!$C$6:$C$2505,$A12,'Bill Log'!$A$6:$A$2505,"&gt;="&amp;DATE($B$3,J$6,1),'Bill Log'!$A$6:$A$2505,"&lt;"&amp;EDATE(DATE($B$3,J$6,1),1)))</f>
        <v/>
      </c>
      <c r="K12" s="57">
        <f>IF($A12="","",SUMIFS('Bill Log'!$F$6:$F$2505,'Bill Log'!$C$6:$C$2505,$A12,'Bill Log'!$A$6:$A$2505,"&gt;="&amp;DATE($B$3,K$6,1),'Bill Log'!$A$6:$A$2505,"&lt;"&amp;EDATE(DATE($B$3,K$6,1),1)))</f>
        <v/>
      </c>
      <c r="L12" s="57">
        <f>IF($A12="","",SUMIFS('Bill Log'!$F$6:$F$2505,'Bill Log'!$C$6:$C$2505,$A12,'Bill Log'!$A$6:$A$2505,"&gt;="&amp;DATE($B$3,L$6,1),'Bill Log'!$A$6:$A$2505,"&lt;"&amp;EDATE(DATE($B$3,L$6,1),1)))</f>
        <v/>
      </c>
      <c r="M12" s="57">
        <f>IF($A12="","",SUMIFS('Bill Log'!$F$6:$F$2505,'Bill Log'!$C$6:$C$2505,$A12,'Bill Log'!$A$6:$A$2505,"&gt;="&amp;DATE($B$3,M$6,1),'Bill Log'!$A$6:$A$2505,"&lt;"&amp;EDATE(DATE($B$3,M$6,1),1)))</f>
        <v/>
      </c>
      <c r="N12" s="58">
        <f>IF($A12="","",SUM(B12:M12))</f>
        <v/>
      </c>
      <c r="O12" s="59">
        <f>IF(OR($A12="",$N$28=0),0,N12/$N$28)</f>
        <v/>
      </c>
    </row>
    <row r="13" ht="15" customHeight="1" s="36">
      <c r="A13" s="50">
        <f>IF(Lists!E9="","",Lists!E9)</f>
        <v/>
      </c>
      <c r="B13" s="57">
        <f>IF($A13="","",SUMIFS('Bill Log'!$F$6:$F$2505,'Bill Log'!$C$6:$C$2505,$A13,'Bill Log'!$A$6:$A$2505,"&gt;="&amp;DATE($B$3,B$6,1),'Bill Log'!$A$6:$A$2505,"&lt;"&amp;EDATE(DATE($B$3,B$6,1),1)))</f>
        <v/>
      </c>
      <c r="C13" s="57">
        <f>IF($A13="","",SUMIFS('Bill Log'!$F$6:$F$2505,'Bill Log'!$C$6:$C$2505,$A13,'Bill Log'!$A$6:$A$2505,"&gt;="&amp;DATE($B$3,C$6,1),'Bill Log'!$A$6:$A$2505,"&lt;"&amp;EDATE(DATE($B$3,C$6,1),1)))</f>
        <v/>
      </c>
      <c r="D13" s="57">
        <f>IF($A13="","",SUMIFS('Bill Log'!$F$6:$F$2505,'Bill Log'!$C$6:$C$2505,$A13,'Bill Log'!$A$6:$A$2505,"&gt;="&amp;DATE($B$3,D$6,1),'Bill Log'!$A$6:$A$2505,"&lt;"&amp;EDATE(DATE($B$3,D$6,1),1)))</f>
        <v/>
      </c>
      <c r="E13" s="57">
        <f>IF($A13="","",SUMIFS('Bill Log'!$F$6:$F$2505,'Bill Log'!$C$6:$C$2505,$A13,'Bill Log'!$A$6:$A$2505,"&gt;="&amp;DATE($B$3,E$6,1),'Bill Log'!$A$6:$A$2505,"&lt;"&amp;EDATE(DATE($B$3,E$6,1),1)))</f>
        <v/>
      </c>
      <c r="F13" s="57">
        <f>IF($A13="","",SUMIFS('Bill Log'!$F$6:$F$2505,'Bill Log'!$C$6:$C$2505,$A13,'Bill Log'!$A$6:$A$2505,"&gt;="&amp;DATE($B$3,F$6,1),'Bill Log'!$A$6:$A$2505,"&lt;"&amp;EDATE(DATE($B$3,F$6,1),1)))</f>
        <v/>
      </c>
      <c r="G13" s="57">
        <f>IF($A13="","",SUMIFS('Bill Log'!$F$6:$F$2505,'Bill Log'!$C$6:$C$2505,$A13,'Bill Log'!$A$6:$A$2505,"&gt;="&amp;DATE($B$3,G$6,1),'Bill Log'!$A$6:$A$2505,"&lt;"&amp;EDATE(DATE($B$3,G$6,1),1)))</f>
        <v/>
      </c>
      <c r="H13" s="57">
        <f>IF($A13="","",SUMIFS('Bill Log'!$F$6:$F$2505,'Bill Log'!$C$6:$C$2505,$A13,'Bill Log'!$A$6:$A$2505,"&gt;="&amp;DATE($B$3,H$6,1),'Bill Log'!$A$6:$A$2505,"&lt;"&amp;EDATE(DATE($B$3,H$6,1),1)))</f>
        <v/>
      </c>
      <c r="I13" s="57">
        <f>IF($A13="","",SUMIFS('Bill Log'!$F$6:$F$2505,'Bill Log'!$C$6:$C$2505,$A13,'Bill Log'!$A$6:$A$2505,"&gt;="&amp;DATE($B$3,I$6,1),'Bill Log'!$A$6:$A$2505,"&lt;"&amp;EDATE(DATE($B$3,I$6,1),1)))</f>
        <v/>
      </c>
      <c r="J13" s="57">
        <f>IF($A13="","",SUMIFS('Bill Log'!$F$6:$F$2505,'Bill Log'!$C$6:$C$2505,$A13,'Bill Log'!$A$6:$A$2505,"&gt;="&amp;DATE($B$3,J$6,1),'Bill Log'!$A$6:$A$2505,"&lt;"&amp;EDATE(DATE($B$3,J$6,1),1)))</f>
        <v/>
      </c>
      <c r="K13" s="57">
        <f>IF($A13="","",SUMIFS('Bill Log'!$F$6:$F$2505,'Bill Log'!$C$6:$C$2505,$A13,'Bill Log'!$A$6:$A$2505,"&gt;="&amp;DATE($B$3,K$6,1),'Bill Log'!$A$6:$A$2505,"&lt;"&amp;EDATE(DATE($B$3,K$6,1),1)))</f>
        <v/>
      </c>
      <c r="L13" s="57">
        <f>IF($A13="","",SUMIFS('Bill Log'!$F$6:$F$2505,'Bill Log'!$C$6:$C$2505,$A13,'Bill Log'!$A$6:$A$2505,"&gt;="&amp;DATE($B$3,L$6,1),'Bill Log'!$A$6:$A$2505,"&lt;"&amp;EDATE(DATE($B$3,L$6,1),1)))</f>
        <v/>
      </c>
      <c r="M13" s="57">
        <f>IF($A13="","",SUMIFS('Bill Log'!$F$6:$F$2505,'Bill Log'!$C$6:$C$2505,$A13,'Bill Log'!$A$6:$A$2505,"&gt;="&amp;DATE($B$3,M$6,1),'Bill Log'!$A$6:$A$2505,"&lt;"&amp;EDATE(DATE($B$3,M$6,1),1)))</f>
        <v/>
      </c>
      <c r="N13" s="58">
        <f>IF($A13="","",SUM(B13:M13))</f>
        <v/>
      </c>
      <c r="O13" s="59">
        <f>IF(OR($A13="",$N$28=0),0,N13/$N$28)</f>
        <v/>
      </c>
    </row>
    <row r="14" ht="15" customHeight="1" s="36">
      <c r="A14" s="50">
        <f>IF(Lists!E10="","",Lists!E10)</f>
        <v/>
      </c>
      <c r="B14" s="57">
        <f>IF($A14="","",SUMIFS('Bill Log'!$F$6:$F$2505,'Bill Log'!$C$6:$C$2505,$A14,'Bill Log'!$A$6:$A$2505,"&gt;="&amp;DATE($B$3,B$6,1),'Bill Log'!$A$6:$A$2505,"&lt;"&amp;EDATE(DATE($B$3,B$6,1),1)))</f>
        <v/>
      </c>
      <c r="C14" s="57">
        <f>IF($A14="","",SUMIFS('Bill Log'!$F$6:$F$2505,'Bill Log'!$C$6:$C$2505,$A14,'Bill Log'!$A$6:$A$2505,"&gt;="&amp;DATE($B$3,C$6,1),'Bill Log'!$A$6:$A$2505,"&lt;"&amp;EDATE(DATE($B$3,C$6,1),1)))</f>
        <v/>
      </c>
      <c r="D14" s="57">
        <f>IF($A14="","",SUMIFS('Bill Log'!$F$6:$F$2505,'Bill Log'!$C$6:$C$2505,$A14,'Bill Log'!$A$6:$A$2505,"&gt;="&amp;DATE($B$3,D$6,1),'Bill Log'!$A$6:$A$2505,"&lt;"&amp;EDATE(DATE($B$3,D$6,1),1)))</f>
        <v/>
      </c>
      <c r="E14" s="57">
        <f>IF($A14="","",SUMIFS('Bill Log'!$F$6:$F$2505,'Bill Log'!$C$6:$C$2505,$A14,'Bill Log'!$A$6:$A$2505,"&gt;="&amp;DATE($B$3,E$6,1),'Bill Log'!$A$6:$A$2505,"&lt;"&amp;EDATE(DATE($B$3,E$6,1),1)))</f>
        <v/>
      </c>
      <c r="F14" s="57">
        <f>IF($A14="","",SUMIFS('Bill Log'!$F$6:$F$2505,'Bill Log'!$C$6:$C$2505,$A14,'Bill Log'!$A$6:$A$2505,"&gt;="&amp;DATE($B$3,F$6,1),'Bill Log'!$A$6:$A$2505,"&lt;"&amp;EDATE(DATE($B$3,F$6,1),1)))</f>
        <v/>
      </c>
      <c r="G14" s="57">
        <f>IF($A14="","",SUMIFS('Bill Log'!$F$6:$F$2505,'Bill Log'!$C$6:$C$2505,$A14,'Bill Log'!$A$6:$A$2505,"&gt;="&amp;DATE($B$3,G$6,1),'Bill Log'!$A$6:$A$2505,"&lt;"&amp;EDATE(DATE($B$3,G$6,1),1)))</f>
        <v/>
      </c>
      <c r="H14" s="57">
        <f>IF($A14="","",SUMIFS('Bill Log'!$F$6:$F$2505,'Bill Log'!$C$6:$C$2505,$A14,'Bill Log'!$A$6:$A$2505,"&gt;="&amp;DATE($B$3,H$6,1),'Bill Log'!$A$6:$A$2505,"&lt;"&amp;EDATE(DATE($B$3,H$6,1),1)))</f>
        <v/>
      </c>
      <c r="I14" s="57">
        <f>IF($A14="","",SUMIFS('Bill Log'!$F$6:$F$2505,'Bill Log'!$C$6:$C$2505,$A14,'Bill Log'!$A$6:$A$2505,"&gt;="&amp;DATE($B$3,I$6,1),'Bill Log'!$A$6:$A$2505,"&lt;"&amp;EDATE(DATE($B$3,I$6,1),1)))</f>
        <v/>
      </c>
      <c r="J14" s="57">
        <f>IF($A14="","",SUMIFS('Bill Log'!$F$6:$F$2505,'Bill Log'!$C$6:$C$2505,$A14,'Bill Log'!$A$6:$A$2505,"&gt;="&amp;DATE($B$3,J$6,1),'Bill Log'!$A$6:$A$2505,"&lt;"&amp;EDATE(DATE($B$3,J$6,1),1)))</f>
        <v/>
      </c>
      <c r="K14" s="57">
        <f>IF($A14="","",SUMIFS('Bill Log'!$F$6:$F$2505,'Bill Log'!$C$6:$C$2505,$A14,'Bill Log'!$A$6:$A$2505,"&gt;="&amp;DATE($B$3,K$6,1),'Bill Log'!$A$6:$A$2505,"&lt;"&amp;EDATE(DATE($B$3,K$6,1),1)))</f>
        <v/>
      </c>
      <c r="L14" s="57">
        <f>IF($A14="","",SUMIFS('Bill Log'!$F$6:$F$2505,'Bill Log'!$C$6:$C$2505,$A14,'Bill Log'!$A$6:$A$2505,"&gt;="&amp;DATE($B$3,L$6,1),'Bill Log'!$A$6:$A$2505,"&lt;"&amp;EDATE(DATE($B$3,L$6,1),1)))</f>
        <v/>
      </c>
      <c r="M14" s="57">
        <f>IF($A14="","",SUMIFS('Bill Log'!$F$6:$F$2505,'Bill Log'!$C$6:$C$2505,$A14,'Bill Log'!$A$6:$A$2505,"&gt;="&amp;DATE($B$3,M$6,1),'Bill Log'!$A$6:$A$2505,"&lt;"&amp;EDATE(DATE($B$3,M$6,1),1)))</f>
        <v/>
      </c>
      <c r="N14" s="58">
        <f>IF($A14="","",SUM(B14:M14))</f>
        <v/>
      </c>
      <c r="O14" s="59">
        <f>IF(OR($A14="",$N$28=0),0,N14/$N$28)</f>
        <v/>
      </c>
    </row>
    <row r="15" ht="15" customHeight="1" s="36">
      <c r="A15" s="50">
        <f>IF(Lists!E11="","",Lists!E11)</f>
        <v/>
      </c>
      <c r="B15" s="57">
        <f>IF($A15="","",SUMIFS('Bill Log'!$F$6:$F$2505,'Bill Log'!$C$6:$C$2505,$A15,'Bill Log'!$A$6:$A$2505,"&gt;="&amp;DATE($B$3,B$6,1),'Bill Log'!$A$6:$A$2505,"&lt;"&amp;EDATE(DATE($B$3,B$6,1),1)))</f>
        <v/>
      </c>
      <c r="C15" s="57">
        <f>IF($A15="","",SUMIFS('Bill Log'!$F$6:$F$2505,'Bill Log'!$C$6:$C$2505,$A15,'Bill Log'!$A$6:$A$2505,"&gt;="&amp;DATE($B$3,C$6,1),'Bill Log'!$A$6:$A$2505,"&lt;"&amp;EDATE(DATE($B$3,C$6,1),1)))</f>
        <v/>
      </c>
      <c r="D15" s="57">
        <f>IF($A15="","",SUMIFS('Bill Log'!$F$6:$F$2505,'Bill Log'!$C$6:$C$2505,$A15,'Bill Log'!$A$6:$A$2505,"&gt;="&amp;DATE($B$3,D$6,1),'Bill Log'!$A$6:$A$2505,"&lt;"&amp;EDATE(DATE($B$3,D$6,1),1)))</f>
        <v/>
      </c>
      <c r="E15" s="57">
        <f>IF($A15="","",SUMIFS('Bill Log'!$F$6:$F$2505,'Bill Log'!$C$6:$C$2505,$A15,'Bill Log'!$A$6:$A$2505,"&gt;="&amp;DATE($B$3,E$6,1),'Bill Log'!$A$6:$A$2505,"&lt;"&amp;EDATE(DATE($B$3,E$6,1),1)))</f>
        <v/>
      </c>
      <c r="F15" s="57">
        <f>IF($A15="","",SUMIFS('Bill Log'!$F$6:$F$2505,'Bill Log'!$C$6:$C$2505,$A15,'Bill Log'!$A$6:$A$2505,"&gt;="&amp;DATE($B$3,F$6,1),'Bill Log'!$A$6:$A$2505,"&lt;"&amp;EDATE(DATE($B$3,F$6,1),1)))</f>
        <v/>
      </c>
      <c r="G15" s="57">
        <f>IF($A15="","",SUMIFS('Bill Log'!$F$6:$F$2505,'Bill Log'!$C$6:$C$2505,$A15,'Bill Log'!$A$6:$A$2505,"&gt;="&amp;DATE($B$3,G$6,1),'Bill Log'!$A$6:$A$2505,"&lt;"&amp;EDATE(DATE($B$3,G$6,1),1)))</f>
        <v/>
      </c>
      <c r="H15" s="57">
        <f>IF($A15="","",SUMIFS('Bill Log'!$F$6:$F$2505,'Bill Log'!$C$6:$C$2505,$A15,'Bill Log'!$A$6:$A$2505,"&gt;="&amp;DATE($B$3,H$6,1),'Bill Log'!$A$6:$A$2505,"&lt;"&amp;EDATE(DATE($B$3,H$6,1),1)))</f>
        <v/>
      </c>
      <c r="I15" s="57">
        <f>IF($A15="","",SUMIFS('Bill Log'!$F$6:$F$2505,'Bill Log'!$C$6:$C$2505,$A15,'Bill Log'!$A$6:$A$2505,"&gt;="&amp;DATE($B$3,I$6,1),'Bill Log'!$A$6:$A$2505,"&lt;"&amp;EDATE(DATE($B$3,I$6,1),1)))</f>
        <v/>
      </c>
      <c r="J15" s="57">
        <f>IF($A15="","",SUMIFS('Bill Log'!$F$6:$F$2505,'Bill Log'!$C$6:$C$2505,$A15,'Bill Log'!$A$6:$A$2505,"&gt;="&amp;DATE($B$3,J$6,1),'Bill Log'!$A$6:$A$2505,"&lt;"&amp;EDATE(DATE($B$3,J$6,1),1)))</f>
        <v/>
      </c>
      <c r="K15" s="57">
        <f>IF($A15="","",SUMIFS('Bill Log'!$F$6:$F$2505,'Bill Log'!$C$6:$C$2505,$A15,'Bill Log'!$A$6:$A$2505,"&gt;="&amp;DATE($B$3,K$6,1),'Bill Log'!$A$6:$A$2505,"&lt;"&amp;EDATE(DATE($B$3,K$6,1),1)))</f>
        <v/>
      </c>
      <c r="L15" s="57">
        <f>IF($A15="","",SUMIFS('Bill Log'!$F$6:$F$2505,'Bill Log'!$C$6:$C$2505,$A15,'Bill Log'!$A$6:$A$2505,"&gt;="&amp;DATE($B$3,L$6,1),'Bill Log'!$A$6:$A$2505,"&lt;"&amp;EDATE(DATE($B$3,L$6,1),1)))</f>
        <v/>
      </c>
      <c r="M15" s="57">
        <f>IF($A15="","",SUMIFS('Bill Log'!$F$6:$F$2505,'Bill Log'!$C$6:$C$2505,$A15,'Bill Log'!$A$6:$A$2505,"&gt;="&amp;DATE($B$3,M$6,1),'Bill Log'!$A$6:$A$2505,"&lt;"&amp;EDATE(DATE($B$3,M$6,1),1)))</f>
        <v/>
      </c>
      <c r="N15" s="58">
        <f>IF($A15="","",SUM(B15:M15))</f>
        <v/>
      </c>
      <c r="O15" s="59">
        <f>IF(OR($A15="",$N$28=0),0,N15/$N$28)</f>
        <v/>
      </c>
    </row>
    <row r="16" ht="15" customHeight="1" s="36">
      <c r="A16" s="50">
        <f>IF(Lists!E12="","",Lists!E12)</f>
        <v/>
      </c>
      <c r="B16" s="57">
        <f>IF($A16="","",SUMIFS('Bill Log'!$F$6:$F$2505,'Bill Log'!$C$6:$C$2505,$A16,'Bill Log'!$A$6:$A$2505,"&gt;="&amp;DATE($B$3,B$6,1),'Bill Log'!$A$6:$A$2505,"&lt;"&amp;EDATE(DATE($B$3,B$6,1),1)))</f>
        <v/>
      </c>
      <c r="C16" s="57">
        <f>IF($A16="","",SUMIFS('Bill Log'!$F$6:$F$2505,'Bill Log'!$C$6:$C$2505,$A16,'Bill Log'!$A$6:$A$2505,"&gt;="&amp;DATE($B$3,C$6,1),'Bill Log'!$A$6:$A$2505,"&lt;"&amp;EDATE(DATE($B$3,C$6,1),1)))</f>
        <v/>
      </c>
      <c r="D16" s="57">
        <f>IF($A16="","",SUMIFS('Bill Log'!$F$6:$F$2505,'Bill Log'!$C$6:$C$2505,$A16,'Bill Log'!$A$6:$A$2505,"&gt;="&amp;DATE($B$3,D$6,1),'Bill Log'!$A$6:$A$2505,"&lt;"&amp;EDATE(DATE($B$3,D$6,1),1)))</f>
        <v/>
      </c>
      <c r="E16" s="57">
        <f>IF($A16="","",SUMIFS('Bill Log'!$F$6:$F$2505,'Bill Log'!$C$6:$C$2505,$A16,'Bill Log'!$A$6:$A$2505,"&gt;="&amp;DATE($B$3,E$6,1),'Bill Log'!$A$6:$A$2505,"&lt;"&amp;EDATE(DATE($B$3,E$6,1),1)))</f>
        <v/>
      </c>
      <c r="F16" s="57">
        <f>IF($A16="","",SUMIFS('Bill Log'!$F$6:$F$2505,'Bill Log'!$C$6:$C$2505,$A16,'Bill Log'!$A$6:$A$2505,"&gt;="&amp;DATE($B$3,F$6,1),'Bill Log'!$A$6:$A$2505,"&lt;"&amp;EDATE(DATE($B$3,F$6,1),1)))</f>
        <v/>
      </c>
      <c r="G16" s="57">
        <f>IF($A16="","",SUMIFS('Bill Log'!$F$6:$F$2505,'Bill Log'!$C$6:$C$2505,$A16,'Bill Log'!$A$6:$A$2505,"&gt;="&amp;DATE($B$3,G$6,1),'Bill Log'!$A$6:$A$2505,"&lt;"&amp;EDATE(DATE($B$3,G$6,1),1)))</f>
        <v/>
      </c>
      <c r="H16" s="57">
        <f>IF($A16="","",SUMIFS('Bill Log'!$F$6:$F$2505,'Bill Log'!$C$6:$C$2505,$A16,'Bill Log'!$A$6:$A$2505,"&gt;="&amp;DATE($B$3,H$6,1),'Bill Log'!$A$6:$A$2505,"&lt;"&amp;EDATE(DATE($B$3,H$6,1),1)))</f>
        <v/>
      </c>
      <c r="I16" s="57">
        <f>IF($A16="","",SUMIFS('Bill Log'!$F$6:$F$2505,'Bill Log'!$C$6:$C$2505,$A16,'Bill Log'!$A$6:$A$2505,"&gt;="&amp;DATE($B$3,I$6,1),'Bill Log'!$A$6:$A$2505,"&lt;"&amp;EDATE(DATE($B$3,I$6,1),1)))</f>
        <v/>
      </c>
      <c r="J16" s="57">
        <f>IF($A16="","",SUMIFS('Bill Log'!$F$6:$F$2505,'Bill Log'!$C$6:$C$2505,$A16,'Bill Log'!$A$6:$A$2505,"&gt;="&amp;DATE($B$3,J$6,1),'Bill Log'!$A$6:$A$2505,"&lt;"&amp;EDATE(DATE($B$3,J$6,1),1)))</f>
        <v/>
      </c>
      <c r="K16" s="57">
        <f>IF($A16="","",SUMIFS('Bill Log'!$F$6:$F$2505,'Bill Log'!$C$6:$C$2505,$A16,'Bill Log'!$A$6:$A$2505,"&gt;="&amp;DATE($B$3,K$6,1),'Bill Log'!$A$6:$A$2505,"&lt;"&amp;EDATE(DATE($B$3,K$6,1),1)))</f>
        <v/>
      </c>
      <c r="L16" s="57">
        <f>IF($A16="","",SUMIFS('Bill Log'!$F$6:$F$2505,'Bill Log'!$C$6:$C$2505,$A16,'Bill Log'!$A$6:$A$2505,"&gt;="&amp;DATE($B$3,L$6,1),'Bill Log'!$A$6:$A$2505,"&lt;"&amp;EDATE(DATE($B$3,L$6,1),1)))</f>
        <v/>
      </c>
      <c r="M16" s="57">
        <f>IF($A16="","",SUMIFS('Bill Log'!$F$6:$F$2505,'Bill Log'!$C$6:$C$2505,$A16,'Bill Log'!$A$6:$A$2505,"&gt;="&amp;DATE($B$3,M$6,1),'Bill Log'!$A$6:$A$2505,"&lt;"&amp;EDATE(DATE($B$3,M$6,1),1)))</f>
        <v/>
      </c>
      <c r="N16" s="58">
        <f>IF($A16="","",SUM(B16:M16))</f>
        <v/>
      </c>
      <c r="O16" s="59">
        <f>IF(OR($A16="",$N$28=0),0,N16/$N$28)</f>
        <v/>
      </c>
    </row>
    <row r="17" ht="15" customHeight="1" s="36">
      <c r="A17" s="50">
        <f>IF(Lists!E13="","",Lists!E13)</f>
        <v/>
      </c>
      <c r="B17" s="57">
        <f>IF($A17="","",SUMIFS('Bill Log'!$F$6:$F$2505,'Bill Log'!$C$6:$C$2505,$A17,'Bill Log'!$A$6:$A$2505,"&gt;="&amp;DATE($B$3,B$6,1),'Bill Log'!$A$6:$A$2505,"&lt;"&amp;EDATE(DATE($B$3,B$6,1),1)))</f>
        <v/>
      </c>
      <c r="C17" s="57">
        <f>IF($A17="","",SUMIFS('Bill Log'!$F$6:$F$2505,'Bill Log'!$C$6:$C$2505,$A17,'Bill Log'!$A$6:$A$2505,"&gt;="&amp;DATE($B$3,C$6,1),'Bill Log'!$A$6:$A$2505,"&lt;"&amp;EDATE(DATE($B$3,C$6,1),1)))</f>
        <v/>
      </c>
      <c r="D17" s="57">
        <f>IF($A17="","",SUMIFS('Bill Log'!$F$6:$F$2505,'Bill Log'!$C$6:$C$2505,$A17,'Bill Log'!$A$6:$A$2505,"&gt;="&amp;DATE($B$3,D$6,1),'Bill Log'!$A$6:$A$2505,"&lt;"&amp;EDATE(DATE($B$3,D$6,1),1)))</f>
        <v/>
      </c>
      <c r="E17" s="57">
        <f>IF($A17="","",SUMIFS('Bill Log'!$F$6:$F$2505,'Bill Log'!$C$6:$C$2505,$A17,'Bill Log'!$A$6:$A$2505,"&gt;="&amp;DATE($B$3,E$6,1),'Bill Log'!$A$6:$A$2505,"&lt;"&amp;EDATE(DATE($B$3,E$6,1),1)))</f>
        <v/>
      </c>
      <c r="F17" s="57">
        <f>IF($A17="","",SUMIFS('Bill Log'!$F$6:$F$2505,'Bill Log'!$C$6:$C$2505,$A17,'Bill Log'!$A$6:$A$2505,"&gt;="&amp;DATE($B$3,F$6,1),'Bill Log'!$A$6:$A$2505,"&lt;"&amp;EDATE(DATE($B$3,F$6,1),1)))</f>
        <v/>
      </c>
      <c r="G17" s="57">
        <f>IF($A17="","",SUMIFS('Bill Log'!$F$6:$F$2505,'Bill Log'!$C$6:$C$2505,$A17,'Bill Log'!$A$6:$A$2505,"&gt;="&amp;DATE($B$3,G$6,1),'Bill Log'!$A$6:$A$2505,"&lt;"&amp;EDATE(DATE($B$3,G$6,1),1)))</f>
        <v/>
      </c>
      <c r="H17" s="57">
        <f>IF($A17="","",SUMIFS('Bill Log'!$F$6:$F$2505,'Bill Log'!$C$6:$C$2505,$A17,'Bill Log'!$A$6:$A$2505,"&gt;="&amp;DATE($B$3,H$6,1),'Bill Log'!$A$6:$A$2505,"&lt;"&amp;EDATE(DATE($B$3,H$6,1),1)))</f>
        <v/>
      </c>
      <c r="I17" s="57">
        <f>IF($A17="","",SUMIFS('Bill Log'!$F$6:$F$2505,'Bill Log'!$C$6:$C$2505,$A17,'Bill Log'!$A$6:$A$2505,"&gt;="&amp;DATE($B$3,I$6,1),'Bill Log'!$A$6:$A$2505,"&lt;"&amp;EDATE(DATE($B$3,I$6,1),1)))</f>
        <v/>
      </c>
      <c r="J17" s="57">
        <f>IF($A17="","",SUMIFS('Bill Log'!$F$6:$F$2505,'Bill Log'!$C$6:$C$2505,$A17,'Bill Log'!$A$6:$A$2505,"&gt;="&amp;DATE($B$3,J$6,1),'Bill Log'!$A$6:$A$2505,"&lt;"&amp;EDATE(DATE($B$3,J$6,1),1)))</f>
        <v/>
      </c>
      <c r="K17" s="57">
        <f>IF($A17="","",SUMIFS('Bill Log'!$F$6:$F$2505,'Bill Log'!$C$6:$C$2505,$A17,'Bill Log'!$A$6:$A$2505,"&gt;="&amp;DATE($B$3,K$6,1),'Bill Log'!$A$6:$A$2505,"&lt;"&amp;EDATE(DATE($B$3,K$6,1),1)))</f>
        <v/>
      </c>
      <c r="L17" s="57">
        <f>IF($A17="","",SUMIFS('Bill Log'!$F$6:$F$2505,'Bill Log'!$C$6:$C$2505,$A17,'Bill Log'!$A$6:$A$2505,"&gt;="&amp;DATE($B$3,L$6,1),'Bill Log'!$A$6:$A$2505,"&lt;"&amp;EDATE(DATE($B$3,L$6,1),1)))</f>
        <v/>
      </c>
      <c r="M17" s="57">
        <f>IF($A17="","",SUMIFS('Bill Log'!$F$6:$F$2505,'Bill Log'!$C$6:$C$2505,$A17,'Bill Log'!$A$6:$A$2505,"&gt;="&amp;DATE($B$3,M$6,1),'Bill Log'!$A$6:$A$2505,"&lt;"&amp;EDATE(DATE($B$3,M$6,1),1)))</f>
        <v/>
      </c>
      <c r="N17" s="58">
        <f>IF($A17="","",SUM(B17:M17))</f>
        <v/>
      </c>
      <c r="O17" s="59">
        <f>IF(OR($A17="",$N$28=0),0,N17/$N$28)</f>
        <v/>
      </c>
    </row>
    <row r="18" ht="15" customHeight="1" s="36">
      <c r="A18" s="50">
        <f>IF(Lists!E14="","",Lists!E14)</f>
        <v/>
      </c>
      <c r="B18" s="57">
        <f>IF($A18="","",SUMIFS('Bill Log'!$F$6:$F$2505,'Bill Log'!$C$6:$C$2505,$A18,'Bill Log'!$A$6:$A$2505,"&gt;="&amp;DATE($B$3,B$6,1),'Bill Log'!$A$6:$A$2505,"&lt;"&amp;EDATE(DATE($B$3,B$6,1),1)))</f>
        <v/>
      </c>
      <c r="C18" s="57">
        <f>IF($A18="","",SUMIFS('Bill Log'!$F$6:$F$2505,'Bill Log'!$C$6:$C$2505,$A18,'Bill Log'!$A$6:$A$2505,"&gt;="&amp;DATE($B$3,C$6,1),'Bill Log'!$A$6:$A$2505,"&lt;"&amp;EDATE(DATE($B$3,C$6,1),1)))</f>
        <v/>
      </c>
      <c r="D18" s="57">
        <f>IF($A18="","",SUMIFS('Bill Log'!$F$6:$F$2505,'Bill Log'!$C$6:$C$2505,$A18,'Bill Log'!$A$6:$A$2505,"&gt;="&amp;DATE($B$3,D$6,1),'Bill Log'!$A$6:$A$2505,"&lt;"&amp;EDATE(DATE($B$3,D$6,1),1)))</f>
        <v/>
      </c>
      <c r="E18" s="57">
        <f>IF($A18="","",SUMIFS('Bill Log'!$F$6:$F$2505,'Bill Log'!$C$6:$C$2505,$A18,'Bill Log'!$A$6:$A$2505,"&gt;="&amp;DATE($B$3,E$6,1),'Bill Log'!$A$6:$A$2505,"&lt;"&amp;EDATE(DATE($B$3,E$6,1),1)))</f>
        <v/>
      </c>
      <c r="F18" s="57">
        <f>IF($A18="","",SUMIFS('Bill Log'!$F$6:$F$2505,'Bill Log'!$C$6:$C$2505,$A18,'Bill Log'!$A$6:$A$2505,"&gt;="&amp;DATE($B$3,F$6,1),'Bill Log'!$A$6:$A$2505,"&lt;"&amp;EDATE(DATE($B$3,F$6,1),1)))</f>
        <v/>
      </c>
      <c r="G18" s="57">
        <f>IF($A18="","",SUMIFS('Bill Log'!$F$6:$F$2505,'Bill Log'!$C$6:$C$2505,$A18,'Bill Log'!$A$6:$A$2505,"&gt;="&amp;DATE($B$3,G$6,1),'Bill Log'!$A$6:$A$2505,"&lt;"&amp;EDATE(DATE($B$3,G$6,1),1)))</f>
        <v/>
      </c>
      <c r="H18" s="57">
        <f>IF($A18="","",SUMIFS('Bill Log'!$F$6:$F$2505,'Bill Log'!$C$6:$C$2505,$A18,'Bill Log'!$A$6:$A$2505,"&gt;="&amp;DATE($B$3,H$6,1),'Bill Log'!$A$6:$A$2505,"&lt;"&amp;EDATE(DATE($B$3,H$6,1),1)))</f>
        <v/>
      </c>
      <c r="I18" s="57">
        <f>IF($A18="","",SUMIFS('Bill Log'!$F$6:$F$2505,'Bill Log'!$C$6:$C$2505,$A18,'Bill Log'!$A$6:$A$2505,"&gt;="&amp;DATE($B$3,I$6,1),'Bill Log'!$A$6:$A$2505,"&lt;"&amp;EDATE(DATE($B$3,I$6,1),1)))</f>
        <v/>
      </c>
      <c r="J18" s="57">
        <f>IF($A18="","",SUMIFS('Bill Log'!$F$6:$F$2505,'Bill Log'!$C$6:$C$2505,$A18,'Bill Log'!$A$6:$A$2505,"&gt;="&amp;DATE($B$3,J$6,1),'Bill Log'!$A$6:$A$2505,"&lt;"&amp;EDATE(DATE($B$3,J$6,1),1)))</f>
        <v/>
      </c>
      <c r="K18" s="57">
        <f>IF($A18="","",SUMIFS('Bill Log'!$F$6:$F$2505,'Bill Log'!$C$6:$C$2505,$A18,'Bill Log'!$A$6:$A$2505,"&gt;="&amp;DATE($B$3,K$6,1),'Bill Log'!$A$6:$A$2505,"&lt;"&amp;EDATE(DATE($B$3,K$6,1),1)))</f>
        <v/>
      </c>
      <c r="L18" s="57">
        <f>IF($A18="","",SUMIFS('Bill Log'!$F$6:$F$2505,'Bill Log'!$C$6:$C$2505,$A18,'Bill Log'!$A$6:$A$2505,"&gt;="&amp;DATE($B$3,L$6,1),'Bill Log'!$A$6:$A$2505,"&lt;"&amp;EDATE(DATE($B$3,L$6,1),1)))</f>
        <v/>
      </c>
      <c r="M18" s="57">
        <f>IF($A18="","",SUMIFS('Bill Log'!$F$6:$F$2505,'Bill Log'!$C$6:$C$2505,$A18,'Bill Log'!$A$6:$A$2505,"&gt;="&amp;DATE($B$3,M$6,1),'Bill Log'!$A$6:$A$2505,"&lt;"&amp;EDATE(DATE($B$3,M$6,1),1)))</f>
        <v/>
      </c>
      <c r="N18" s="58">
        <f>IF($A18="","",SUM(B18:M18))</f>
        <v/>
      </c>
      <c r="O18" s="59">
        <f>IF(OR($A18="",$N$28=0),0,N18/$N$28)</f>
        <v/>
      </c>
    </row>
    <row r="19" ht="15" customHeight="1" s="36">
      <c r="A19" s="50">
        <f>IF(Lists!E15="","",Lists!E15)</f>
        <v/>
      </c>
      <c r="B19" s="57">
        <f>IF($A19="","",SUMIFS('Bill Log'!$F$6:$F$2505,'Bill Log'!$C$6:$C$2505,$A19,'Bill Log'!$A$6:$A$2505,"&gt;="&amp;DATE($B$3,B$6,1),'Bill Log'!$A$6:$A$2505,"&lt;"&amp;EDATE(DATE($B$3,B$6,1),1)))</f>
        <v/>
      </c>
      <c r="C19" s="57">
        <f>IF($A19="","",SUMIFS('Bill Log'!$F$6:$F$2505,'Bill Log'!$C$6:$C$2505,$A19,'Bill Log'!$A$6:$A$2505,"&gt;="&amp;DATE($B$3,C$6,1),'Bill Log'!$A$6:$A$2505,"&lt;"&amp;EDATE(DATE($B$3,C$6,1),1)))</f>
        <v/>
      </c>
      <c r="D19" s="57">
        <f>IF($A19="","",SUMIFS('Bill Log'!$F$6:$F$2505,'Bill Log'!$C$6:$C$2505,$A19,'Bill Log'!$A$6:$A$2505,"&gt;="&amp;DATE($B$3,D$6,1),'Bill Log'!$A$6:$A$2505,"&lt;"&amp;EDATE(DATE($B$3,D$6,1),1)))</f>
        <v/>
      </c>
      <c r="E19" s="57">
        <f>IF($A19="","",SUMIFS('Bill Log'!$F$6:$F$2505,'Bill Log'!$C$6:$C$2505,$A19,'Bill Log'!$A$6:$A$2505,"&gt;="&amp;DATE($B$3,E$6,1),'Bill Log'!$A$6:$A$2505,"&lt;"&amp;EDATE(DATE($B$3,E$6,1),1)))</f>
        <v/>
      </c>
      <c r="F19" s="57">
        <f>IF($A19="","",SUMIFS('Bill Log'!$F$6:$F$2505,'Bill Log'!$C$6:$C$2505,$A19,'Bill Log'!$A$6:$A$2505,"&gt;="&amp;DATE($B$3,F$6,1),'Bill Log'!$A$6:$A$2505,"&lt;"&amp;EDATE(DATE($B$3,F$6,1),1)))</f>
        <v/>
      </c>
      <c r="G19" s="57">
        <f>IF($A19="","",SUMIFS('Bill Log'!$F$6:$F$2505,'Bill Log'!$C$6:$C$2505,$A19,'Bill Log'!$A$6:$A$2505,"&gt;="&amp;DATE($B$3,G$6,1),'Bill Log'!$A$6:$A$2505,"&lt;"&amp;EDATE(DATE($B$3,G$6,1),1)))</f>
        <v/>
      </c>
      <c r="H19" s="57">
        <f>IF($A19="","",SUMIFS('Bill Log'!$F$6:$F$2505,'Bill Log'!$C$6:$C$2505,$A19,'Bill Log'!$A$6:$A$2505,"&gt;="&amp;DATE($B$3,H$6,1),'Bill Log'!$A$6:$A$2505,"&lt;"&amp;EDATE(DATE($B$3,H$6,1),1)))</f>
        <v/>
      </c>
      <c r="I19" s="57">
        <f>IF($A19="","",SUMIFS('Bill Log'!$F$6:$F$2505,'Bill Log'!$C$6:$C$2505,$A19,'Bill Log'!$A$6:$A$2505,"&gt;="&amp;DATE($B$3,I$6,1),'Bill Log'!$A$6:$A$2505,"&lt;"&amp;EDATE(DATE($B$3,I$6,1),1)))</f>
        <v/>
      </c>
      <c r="J19" s="57">
        <f>IF($A19="","",SUMIFS('Bill Log'!$F$6:$F$2505,'Bill Log'!$C$6:$C$2505,$A19,'Bill Log'!$A$6:$A$2505,"&gt;="&amp;DATE($B$3,J$6,1),'Bill Log'!$A$6:$A$2505,"&lt;"&amp;EDATE(DATE($B$3,J$6,1),1)))</f>
        <v/>
      </c>
      <c r="K19" s="57">
        <f>IF($A19="","",SUMIFS('Bill Log'!$F$6:$F$2505,'Bill Log'!$C$6:$C$2505,$A19,'Bill Log'!$A$6:$A$2505,"&gt;="&amp;DATE($B$3,K$6,1),'Bill Log'!$A$6:$A$2505,"&lt;"&amp;EDATE(DATE($B$3,K$6,1),1)))</f>
        <v/>
      </c>
      <c r="L19" s="57">
        <f>IF($A19="","",SUMIFS('Bill Log'!$F$6:$F$2505,'Bill Log'!$C$6:$C$2505,$A19,'Bill Log'!$A$6:$A$2505,"&gt;="&amp;DATE($B$3,L$6,1),'Bill Log'!$A$6:$A$2505,"&lt;"&amp;EDATE(DATE($B$3,L$6,1),1)))</f>
        <v/>
      </c>
      <c r="M19" s="57">
        <f>IF($A19="","",SUMIFS('Bill Log'!$F$6:$F$2505,'Bill Log'!$C$6:$C$2505,$A19,'Bill Log'!$A$6:$A$2505,"&gt;="&amp;DATE($B$3,M$6,1),'Bill Log'!$A$6:$A$2505,"&lt;"&amp;EDATE(DATE($B$3,M$6,1),1)))</f>
        <v/>
      </c>
      <c r="N19" s="58">
        <f>IF($A19="","",SUM(B19:M19))</f>
        <v/>
      </c>
      <c r="O19" s="59">
        <f>IF(OR($A19="",$N$28=0),0,N19/$N$28)</f>
        <v/>
      </c>
    </row>
    <row r="20" ht="15" customHeight="1" s="36">
      <c r="A20" s="50">
        <f>IF(Lists!E16="","",Lists!E16)</f>
        <v/>
      </c>
      <c r="B20" s="57">
        <f>IF($A20="","",SUMIFS('Bill Log'!$F$6:$F$2505,'Bill Log'!$C$6:$C$2505,$A20,'Bill Log'!$A$6:$A$2505,"&gt;="&amp;DATE($B$3,B$6,1),'Bill Log'!$A$6:$A$2505,"&lt;"&amp;EDATE(DATE($B$3,B$6,1),1)))</f>
        <v/>
      </c>
      <c r="C20" s="57">
        <f>IF($A20="","",SUMIFS('Bill Log'!$F$6:$F$2505,'Bill Log'!$C$6:$C$2505,$A20,'Bill Log'!$A$6:$A$2505,"&gt;="&amp;DATE($B$3,C$6,1),'Bill Log'!$A$6:$A$2505,"&lt;"&amp;EDATE(DATE($B$3,C$6,1),1)))</f>
        <v/>
      </c>
      <c r="D20" s="57">
        <f>IF($A20="","",SUMIFS('Bill Log'!$F$6:$F$2505,'Bill Log'!$C$6:$C$2505,$A20,'Bill Log'!$A$6:$A$2505,"&gt;="&amp;DATE($B$3,D$6,1),'Bill Log'!$A$6:$A$2505,"&lt;"&amp;EDATE(DATE($B$3,D$6,1),1)))</f>
        <v/>
      </c>
      <c r="E20" s="57">
        <f>IF($A20="","",SUMIFS('Bill Log'!$F$6:$F$2505,'Bill Log'!$C$6:$C$2505,$A20,'Bill Log'!$A$6:$A$2505,"&gt;="&amp;DATE($B$3,E$6,1),'Bill Log'!$A$6:$A$2505,"&lt;"&amp;EDATE(DATE($B$3,E$6,1),1)))</f>
        <v/>
      </c>
      <c r="F20" s="57">
        <f>IF($A20="","",SUMIFS('Bill Log'!$F$6:$F$2505,'Bill Log'!$C$6:$C$2505,$A20,'Bill Log'!$A$6:$A$2505,"&gt;="&amp;DATE($B$3,F$6,1),'Bill Log'!$A$6:$A$2505,"&lt;"&amp;EDATE(DATE($B$3,F$6,1),1)))</f>
        <v/>
      </c>
      <c r="G20" s="57">
        <f>IF($A20="","",SUMIFS('Bill Log'!$F$6:$F$2505,'Bill Log'!$C$6:$C$2505,$A20,'Bill Log'!$A$6:$A$2505,"&gt;="&amp;DATE($B$3,G$6,1),'Bill Log'!$A$6:$A$2505,"&lt;"&amp;EDATE(DATE($B$3,G$6,1),1)))</f>
        <v/>
      </c>
      <c r="H20" s="57">
        <f>IF($A20="","",SUMIFS('Bill Log'!$F$6:$F$2505,'Bill Log'!$C$6:$C$2505,$A20,'Bill Log'!$A$6:$A$2505,"&gt;="&amp;DATE($B$3,H$6,1),'Bill Log'!$A$6:$A$2505,"&lt;"&amp;EDATE(DATE($B$3,H$6,1),1)))</f>
        <v/>
      </c>
      <c r="I20" s="57">
        <f>IF($A20="","",SUMIFS('Bill Log'!$F$6:$F$2505,'Bill Log'!$C$6:$C$2505,$A20,'Bill Log'!$A$6:$A$2505,"&gt;="&amp;DATE($B$3,I$6,1),'Bill Log'!$A$6:$A$2505,"&lt;"&amp;EDATE(DATE($B$3,I$6,1),1)))</f>
        <v/>
      </c>
      <c r="J20" s="57">
        <f>IF($A20="","",SUMIFS('Bill Log'!$F$6:$F$2505,'Bill Log'!$C$6:$C$2505,$A20,'Bill Log'!$A$6:$A$2505,"&gt;="&amp;DATE($B$3,J$6,1),'Bill Log'!$A$6:$A$2505,"&lt;"&amp;EDATE(DATE($B$3,J$6,1),1)))</f>
        <v/>
      </c>
      <c r="K20" s="57">
        <f>IF($A20="","",SUMIFS('Bill Log'!$F$6:$F$2505,'Bill Log'!$C$6:$C$2505,$A20,'Bill Log'!$A$6:$A$2505,"&gt;="&amp;DATE($B$3,K$6,1),'Bill Log'!$A$6:$A$2505,"&lt;"&amp;EDATE(DATE($B$3,K$6,1),1)))</f>
        <v/>
      </c>
      <c r="L20" s="57">
        <f>IF($A20="","",SUMIFS('Bill Log'!$F$6:$F$2505,'Bill Log'!$C$6:$C$2505,$A20,'Bill Log'!$A$6:$A$2505,"&gt;="&amp;DATE($B$3,L$6,1),'Bill Log'!$A$6:$A$2505,"&lt;"&amp;EDATE(DATE($B$3,L$6,1),1)))</f>
        <v/>
      </c>
      <c r="M20" s="57">
        <f>IF($A20="","",SUMIFS('Bill Log'!$F$6:$F$2505,'Bill Log'!$C$6:$C$2505,$A20,'Bill Log'!$A$6:$A$2505,"&gt;="&amp;DATE($B$3,M$6,1),'Bill Log'!$A$6:$A$2505,"&lt;"&amp;EDATE(DATE($B$3,M$6,1),1)))</f>
        <v/>
      </c>
      <c r="N20" s="58">
        <f>IF($A20="","",SUM(B20:M20))</f>
        <v/>
      </c>
      <c r="O20" s="59">
        <f>IF(OR($A20="",$N$28=0),0,N20/$N$28)</f>
        <v/>
      </c>
    </row>
    <row r="21" ht="15" customHeight="1" s="36">
      <c r="A21" s="50">
        <f>IF(Lists!E17="","",Lists!E17)</f>
        <v/>
      </c>
      <c r="B21" s="57">
        <f>IF($A21="","",SUMIFS('Bill Log'!$F$6:$F$2505,'Bill Log'!$C$6:$C$2505,$A21,'Bill Log'!$A$6:$A$2505,"&gt;="&amp;DATE($B$3,B$6,1),'Bill Log'!$A$6:$A$2505,"&lt;"&amp;EDATE(DATE($B$3,B$6,1),1)))</f>
        <v/>
      </c>
      <c r="C21" s="57">
        <f>IF($A21="","",SUMIFS('Bill Log'!$F$6:$F$2505,'Bill Log'!$C$6:$C$2505,$A21,'Bill Log'!$A$6:$A$2505,"&gt;="&amp;DATE($B$3,C$6,1),'Bill Log'!$A$6:$A$2505,"&lt;"&amp;EDATE(DATE($B$3,C$6,1),1)))</f>
        <v/>
      </c>
      <c r="D21" s="57">
        <f>IF($A21="","",SUMIFS('Bill Log'!$F$6:$F$2505,'Bill Log'!$C$6:$C$2505,$A21,'Bill Log'!$A$6:$A$2505,"&gt;="&amp;DATE($B$3,D$6,1),'Bill Log'!$A$6:$A$2505,"&lt;"&amp;EDATE(DATE($B$3,D$6,1),1)))</f>
        <v/>
      </c>
      <c r="E21" s="57">
        <f>IF($A21="","",SUMIFS('Bill Log'!$F$6:$F$2505,'Bill Log'!$C$6:$C$2505,$A21,'Bill Log'!$A$6:$A$2505,"&gt;="&amp;DATE($B$3,E$6,1),'Bill Log'!$A$6:$A$2505,"&lt;"&amp;EDATE(DATE($B$3,E$6,1),1)))</f>
        <v/>
      </c>
      <c r="F21" s="57">
        <f>IF($A21="","",SUMIFS('Bill Log'!$F$6:$F$2505,'Bill Log'!$C$6:$C$2505,$A21,'Bill Log'!$A$6:$A$2505,"&gt;="&amp;DATE($B$3,F$6,1),'Bill Log'!$A$6:$A$2505,"&lt;"&amp;EDATE(DATE($B$3,F$6,1),1)))</f>
        <v/>
      </c>
      <c r="G21" s="57">
        <f>IF($A21="","",SUMIFS('Bill Log'!$F$6:$F$2505,'Bill Log'!$C$6:$C$2505,$A21,'Bill Log'!$A$6:$A$2505,"&gt;="&amp;DATE($B$3,G$6,1),'Bill Log'!$A$6:$A$2505,"&lt;"&amp;EDATE(DATE($B$3,G$6,1),1)))</f>
        <v/>
      </c>
      <c r="H21" s="57">
        <f>IF($A21="","",SUMIFS('Bill Log'!$F$6:$F$2505,'Bill Log'!$C$6:$C$2505,$A21,'Bill Log'!$A$6:$A$2505,"&gt;="&amp;DATE($B$3,H$6,1),'Bill Log'!$A$6:$A$2505,"&lt;"&amp;EDATE(DATE($B$3,H$6,1),1)))</f>
        <v/>
      </c>
      <c r="I21" s="57">
        <f>IF($A21="","",SUMIFS('Bill Log'!$F$6:$F$2505,'Bill Log'!$C$6:$C$2505,$A21,'Bill Log'!$A$6:$A$2505,"&gt;="&amp;DATE($B$3,I$6,1),'Bill Log'!$A$6:$A$2505,"&lt;"&amp;EDATE(DATE($B$3,I$6,1),1)))</f>
        <v/>
      </c>
      <c r="J21" s="57">
        <f>IF($A21="","",SUMIFS('Bill Log'!$F$6:$F$2505,'Bill Log'!$C$6:$C$2505,$A21,'Bill Log'!$A$6:$A$2505,"&gt;="&amp;DATE($B$3,J$6,1),'Bill Log'!$A$6:$A$2505,"&lt;"&amp;EDATE(DATE($B$3,J$6,1),1)))</f>
        <v/>
      </c>
      <c r="K21" s="57">
        <f>IF($A21="","",SUMIFS('Bill Log'!$F$6:$F$2505,'Bill Log'!$C$6:$C$2505,$A21,'Bill Log'!$A$6:$A$2505,"&gt;="&amp;DATE($B$3,K$6,1),'Bill Log'!$A$6:$A$2505,"&lt;"&amp;EDATE(DATE($B$3,K$6,1),1)))</f>
        <v/>
      </c>
      <c r="L21" s="57">
        <f>IF($A21="","",SUMIFS('Bill Log'!$F$6:$F$2505,'Bill Log'!$C$6:$C$2505,$A21,'Bill Log'!$A$6:$A$2505,"&gt;="&amp;DATE($B$3,L$6,1),'Bill Log'!$A$6:$A$2505,"&lt;"&amp;EDATE(DATE($B$3,L$6,1),1)))</f>
        <v/>
      </c>
      <c r="M21" s="57">
        <f>IF($A21="","",SUMIFS('Bill Log'!$F$6:$F$2505,'Bill Log'!$C$6:$C$2505,$A21,'Bill Log'!$A$6:$A$2505,"&gt;="&amp;DATE($B$3,M$6,1),'Bill Log'!$A$6:$A$2505,"&lt;"&amp;EDATE(DATE($B$3,M$6,1),1)))</f>
        <v/>
      </c>
      <c r="N21" s="58">
        <f>IF($A21="","",SUM(B21:M21))</f>
        <v/>
      </c>
      <c r="O21" s="59">
        <f>IF(OR($A21="",$N$28=0),0,N21/$N$28)</f>
        <v/>
      </c>
    </row>
    <row r="22" ht="15" customHeight="1" s="36">
      <c r="A22" s="50">
        <f>IF(Lists!E18="","",Lists!E18)</f>
        <v/>
      </c>
      <c r="B22" s="57">
        <f>IF($A22="","",SUMIFS('Bill Log'!$F$6:$F$2505,'Bill Log'!$C$6:$C$2505,$A22,'Bill Log'!$A$6:$A$2505,"&gt;="&amp;DATE($B$3,B$6,1),'Bill Log'!$A$6:$A$2505,"&lt;"&amp;EDATE(DATE($B$3,B$6,1),1)))</f>
        <v/>
      </c>
      <c r="C22" s="57">
        <f>IF($A22="","",SUMIFS('Bill Log'!$F$6:$F$2505,'Bill Log'!$C$6:$C$2505,$A22,'Bill Log'!$A$6:$A$2505,"&gt;="&amp;DATE($B$3,C$6,1),'Bill Log'!$A$6:$A$2505,"&lt;"&amp;EDATE(DATE($B$3,C$6,1),1)))</f>
        <v/>
      </c>
      <c r="D22" s="57">
        <f>IF($A22="","",SUMIFS('Bill Log'!$F$6:$F$2505,'Bill Log'!$C$6:$C$2505,$A22,'Bill Log'!$A$6:$A$2505,"&gt;="&amp;DATE($B$3,D$6,1),'Bill Log'!$A$6:$A$2505,"&lt;"&amp;EDATE(DATE($B$3,D$6,1),1)))</f>
        <v/>
      </c>
      <c r="E22" s="57">
        <f>IF($A22="","",SUMIFS('Bill Log'!$F$6:$F$2505,'Bill Log'!$C$6:$C$2505,$A22,'Bill Log'!$A$6:$A$2505,"&gt;="&amp;DATE($B$3,E$6,1),'Bill Log'!$A$6:$A$2505,"&lt;"&amp;EDATE(DATE($B$3,E$6,1),1)))</f>
        <v/>
      </c>
      <c r="F22" s="57">
        <f>IF($A22="","",SUMIFS('Bill Log'!$F$6:$F$2505,'Bill Log'!$C$6:$C$2505,$A22,'Bill Log'!$A$6:$A$2505,"&gt;="&amp;DATE($B$3,F$6,1),'Bill Log'!$A$6:$A$2505,"&lt;"&amp;EDATE(DATE($B$3,F$6,1),1)))</f>
        <v/>
      </c>
      <c r="G22" s="57">
        <f>IF($A22="","",SUMIFS('Bill Log'!$F$6:$F$2505,'Bill Log'!$C$6:$C$2505,$A22,'Bill Log'!$A$6:$A$2505,"&gt;="&amp;DATE($B$3,G$6,1),'Bill Log'!$A$6:$A$2505,"&lt;"&amp;EDATE(DATE($B$3,G$6,1),1)))</f>
        <v/>
      </c>
      <c r="H22" s="57">
        <f>IF($A22="","",SUMIFS('Bill Log'!$F$6:$F$2505,'Bill Log'!$C$6:$C$2505,$A22,'Bill Log'!$A$6:$A$2505,"&gt;="&amp;DATE($B$3,H$6,1),'Bill Log'!$A$6:$A$2505,"&lt;"&amp;EDATE(DATE($B$3,H$6,1),1)))</f>
        <v/>
      </c>
      <c r="I22" s="57">
        <f>IF($A22="","",SUMIFS('Bill Log'!$F$6:$F$2505,'Bill Log'!$C$6:$C$2505,$A22,'Bill Log'!$A$6:$A$2505,"&gt;="&amp;DATE($B$3,I$6,1),'Bill Log'!$A$6:$A$2505,"&lt;"&amp;EDATE(DATE($B$3,I$6,1),1)))</f>
        <v/>
      </c>
      <c r="J22" s="57">
        <f>IF($A22="","",SUMIFS('Bill Log'!$F$6:$F$2505,'Bill Log'!$C$6:$C$2505,$A22,'Bill Log'!$A$6:$A$2505,"&gt;="&amp;DATE($B$3,J$6,1),'Bill Log'!$A$6:$A$2505,"&lt;"&amp;EDATE(DATE($B$3,J$6,1),1)))</f>
        <v/>
      </c>
      <c r="K22" s="57">
        <f>IF($A22="","",SUMIFS('Bill Log'!$F$6:$F$2505,'Bill Log'!$C$6:$C$2505,$A22,'Bill Log'!$A$6:$A$2505,"&gt;="&amp;DATE($B$3,K$6,1),'Bill Log'!$A$6:$A$2505,"&lt;"&amp;EDATE(DATE($B$3,K$6,1),1)))</f>
        <v/>
      </c>
      <c r="L22" s="57">
        <f>IF($A22="","",SUMIFS('Bill Log'!$F$6:$F$2505,'Bill Log'!$C$6:$C$2505,$A22,'Bill Log'!$A$6:$A$2505,"&gt;="&amp;DATE($B$3,L$6,1),'Bill Log'!$A$6:$A$2505,"&lt;"&amp;EDATE(DATE($B$3,L$6,1),1)))</f>
        <v/>
      </c>
      <c r="M22" s="57">
        <f>IF($A22="","",SUMIFS('Bill Log'!$F$6:$F$2505,'Bill Log'!$C$6:$C$2505,$A22,'Bill Log'!$A$6:$A$2505,"&gt;="&amp;DATE($B$3,M$6,1),'Bill Log'!$A$6:$A$2505,"&lt;"&amp;EDATE(DATE($B$3,M$6,1),1)))</f>
        <v/>
      </c>
      <c r="N22" s="58">
        <f>IF($A22="","",SUM(B22:M22))</f>
        <v/>
      </c>
      <c r="O22" s="59">
        <f>IF(OR($A22="",$N$28=0),0,N22/$N$28)</f>
        <v/>
      </c>
    </row>
    <row r="23" ht="15" customHeight="1" s="36">
      <c r="A23" s="50">
        <f>IF(Lists!E19="","",Lists!E19)</f>
        <v/>
      </c>
      <c r="B23" s="57">
        <f>IF($A23="","",SUMIFS('Bill Log'!$F$6:$F$2505,'Bill Log'!$C$6:$C$2505,$A23,'Bill Log'!$A$6:$A$2505,"&gt;="&amp;DATE($B$3,B$6,1),'Bill Log'!$A$6:$A$2505,"&lt;"&amp;EDATE(DATE($B$3,B$6,1),1)))</f>
        <v/>
      </c>
      <c r="C23" s="57">
        <f>IF($A23="","",SUMIFS('Bill Log'!$F$6:$F$2505,'Bill Log'!$C$6:$C$2505,$A23,'Bill Log'!$A$6:$A$2505,"&gt;="&amp;DATE($B$3,C$6,1),'Bill Log'!$A$6:$A$2505,"&lt;"&amp;EDATE(DATE($B$3,C$6,1),1)))</f>
        <v/>
      </c>
      <c r="D23" s="57">
        <f>IF($A23="","",SUMIFS('Bill Log'!$F$6:$F$2505,'Bill Log'!$C$6:$C$2505,$A23,'Bill Log'!$A$6:$A$2505,"&gt;="&amp;DATE($B$3,D$6,1),'Bill Log'!$A$6:$A$2505,"&lt;"&amp;EDATE(DATE($B$3,D$6,1),1)))</f>
        <v/>
      </c>
      <c r="E23" s="57">
        <f>IF($A23="","",SUMIFS('Bill Log'!$F$6:$F$2505,'Bill Log'!$C$6:$C$2505,$A23,'Bill Log'!$A$6:$A$2505,"&gt;="&amp;DATE($B$3,E$6,1),'Bill Log'!$A$6:$A$2505,"&lt;"&amp;EDATE(DATE($B$3,E$6,1),1)))</f>
        <v/>
      </c>
      <c r="F23" s="57">
        <f>IF($A23="","",SUMIFS('Bill Log'!$F$6:$F$2505,'Bill Log'!$C$6:$C$2505,$A23,'Bill Log'!$A$6:$A$2505,"&gt;="&amp;DATE($B$3,F$6,1),'Bill Log'!$A$6:$A$2505,"&lt;"&amp;EDATE(DATE($B$3,F$6,1),1)))</f>
        <v/>
      </c>
      <c r="G23" s="57">
        <f>IF($A23="","",SUMIFS('Bill Log'!$F$6:$F$2505,'Bill Log'!$C$6:$C$2505,$A23,'Bill Log'!$A$6:$A$2505,"&gt;="&amp;DATE($B$3,G$6,1),'Bill Log'!$A$6:$A$2505,"&lt;"&amp;EDATE(DATE($B$3,G$6,1),1)))</f>
        <v/>
      </c>
      <c r="H23" s="57">
        <f>IF($A23="","",SUMIFS('Bill Log'!$F$6:$F$2505,'Bill Log'!$C$6:$C$2505,$A23,'Bill Log'!$A$6:$A$2505,"&gt;="&amp;DATE($B$3,H$6,1),'Bill Log'!$A$6:$A$2505,"&lt;"&amp;EDATE(DATE($B$3,H$6,1),1)))</f>
        <v/>
      </c>
      <c r="I23" s="57">
        <f>IF($A23="","",SUMIFS('Bill Log'!$F$6:$F$2505,'Bill Log'!$C$6:$C$2505,$A23,'Bill Log'!$A$6:$A$2505,"&gt;="&amp;DATE($B$3,I$6,1),'Bill Log'!$A$6:$A$2505,"&lt;"&amp;EDATE(DATE($B$3,I$6,1),1)))</f>
        <v/>
      </c>
      <c r="J23" s="57">
        <f>IF($A23="","",SUMIFS('Bill Log'!$F$6:$F$2505,'Bill Log'!$C$6:$C$2505,$A23,'Bill Log'!$A$6:$A$2505,"&gt;="&amp;DATE($B$3,J$6,1),'Bill Log'!$A$6:$A$2505,"&lt;"&amp;EDATE(DATE($B$3,J$6,1),1)))</f>
        <v/>
      </c>
      <c r="K23" s="57">
        <f>IF($A23="","",SUMIFS('Bill Log'!$F$6:$F$2505,'Bill Log'!$C$6:$C$2505,$A23,'Bill Log'!$A$6:$A$2505,"&gt;="&amp;DATE($B$3,K$6,1),'Bill Log'!$A$6:$A$2505,"&lt;"&amp;EDATE(DATE($B$3,K$6,1),1)))</f>
        <v/>
      </c>
      <c r="L23" s="57">
        <f>IF($A23="","",SUMIFS('Bill Log'!$F$6:$F$2505,'Bill Log'!$C$6:$C$2505,$A23,'Bill Log'!$A$6:$A$2505,"&gt;="&amp;DATE($B$3,L$6,1),'Bill Log'!$A$6:$A$2505,"&lt;"&amp;EDATE(DATE($B$3,L$6,1),1)))</f>
        <v/>
      </c>
      <c r="M23" s="57">
        <f>IF($A23="","",SUMIFS('Bill Log'!$F$6:$F$2505,'Bill Log'!$C$6:$C$2505,$A23,'Bill Log'!$A$6:$A$2505,"&gt;="&amp;DATE($B$3,M$6,1),'Bill Log'!$A$6:$A$2505,"&lt;"&amp;EDATE(DATE($B$3,M$6,1),1)))</f>
        <v/>
      </c>
      <c r="N23" s="58">
        <f>IF($A23="","",SUM(B23:M23))</f>
        <v/>
      </c>
      <c r="O23" s="59">
        <f>IF(OR($A23="",$N$28=0),0,N23/$N$28)</f>
        <v/>
      </c>
    </row>
    <row r="24" ht="15" customHeight="1" s="36">
      <c r="A24" s="50">
        <f>IF(Lists!E20="","",Lists!E20)</f>
        <v/>
      </c>
      <c r="B24" s="57">
        <f>IF($A24="","",SUMIFS('Bill Log'!$F$6:$F$2505,'Bill Log'!$C$6:$C$2505,$A24,'Bill Log'!$A$6:$A$2505,"&gt;="&amp;DATE($B$3,B$6,1),'Bill Log'!$A$6:$A$2505,"&lt;"&amp;EDATE(DATE($B$3,B$6,1),1)))</f>
        <v/>
      </c>
      <c r="C24" s="57">
        <f>IF($A24="","",SUMIFS('Bill Log'!$F$6:$F$2505,'Bill Log'!$C$6:$C$2505,$A24,'Bill Log'!$A$6:$A$2505,"&gt;="&amp;DATE($B$3,C$6,1),'Bill Log'!$A$6:$A$2505,"&lt;"&amp;EDATE(DATE($B$3,C$6,1),1)))</f>
        <v/>
      </c>
      <c r="D24" s="57">
        <f>IF($A24="","",SUMIFS('Bill Log'!$F$6:$F$2505,'Bill Log'!$C$6:$C$2505,$A24,'Bill Log'!$A$6:$A$2505,"&gt;="&amp;DATE($B$3,D$6,1),'Bill Log'!$A$6:$A$2505,"&lt;"&amp;EDATE(DATE($B$3,D$6,1),1)))</f>
        <v/>
      </c>
      <c r="E24" s="57">
        <f>IF($A24="","",SUMIFS('Bill Log'!$F$6:$F$2505,'Bill Log'!$C$6:$C$2505,$A24,'Bill Log'!$A$6:$A$2505,"&gt;="&amp;DATE($B$3,E$6,1),'Bill Log'!$A$6:$A$2505,"&lt;"&amp;EDATE(DATE($B$3,E$6,1),1)))</f>
        <v/>
      </c>
      <c r="F24" s="57">
        <f>IF($A24="","",SUMIFS('Bill Log'!$F$6:$F$2505,'Bill Log'!$C$6:$C$2505,$A24,'Bill Log'!$A$6:$A$2505,"&gt;="&amp;DATE($B$3,F$6,1),'Bill Log'!$A$6:$A$2505,"&lt;"&amp;EDATE(DATE($B$3,F$6,1),1)))</f>
        <v/>
      </c>
      <c r="G24" s="57">
        <f>IF($A24="","",SUMIFS('Bill Log'!$F$6:$F$2505,'Bill Log'!$C$6:$C$2505,$A24,'Bill Log'!$A$6:$A$2505,"&gt;="&amp;DATE($B$3,G$6,1),'Bill Log'!$A$6:$A$2505,"&lt;"&amp;EDATE(DATE($B$3,G$6,1),1)))</f>
        <v/>
      </c>
      <c r="H24" s="57">
        <f>IF($A24="","",SUMIFS('Bill Log'!$F$6:$F$2505,'Bill Log'!$C$6:$C$2505,$A24,'Bill Log'!$A$6:$A$2505,"&gt;="&amp;DATE($B$3,H$6,1),'Bill Log'!$A$6:$A$2505,"&lt;"&amp;EDATE(DATE($B$3,H$6,1),1)))</f>
        <v/>
      </c>
      <c r="I24" s="57">
        <f>IF($A24="","",SUMIFS('Bill Log'!$F$6:$F$2505,'Bill Log'!$C$6:$C$2505,$A24,'Bill Log'!$A$6:$A$2505,"&gt;="&amp;DATE($B$3,I$6,1),'Bill Log'!$A$6:$A$2505,"&lt;"&amp;EDATE(DATE($B$3,I$6,1),1)))</f>
        <v/>
      </c>
      <c r="J24" s="57">
        <f>IF($A24="","",SUMIFS('Bill Log'!$F$6:$F$2505,'Bill Log'!$C$6:$C$2505,$A24,'Bill Log'!$A$6:$A$2505,"&gt;="&amp;DATE($B$3,J$6,1),'Bill Log'!$A$6:$A$2505,"&lt;"&amp;EDATE(DATE($B$3,J$6,1),1)))</f>
        <v/>
      </c>
      <c r="K24" s="57">
        <f>IF($A24="","",SUMIFS('Bill Log'!$F$6:$F$2505,'Bill Log'!$C$6:$C$2505,$A24,'Bill Log'!$A$6:$A$2505,"&gt;="&amp;DATE($B$3,K$6,1),'Bill Log'!$A$6:$A$2505,"&lt;"&amp;EDATE(DATE($B$3,K$6,1),1)))</f>
        <v/>
      </c>
      <c r="L24" s="57">
        <f>IF($A24="","",SUMIFS('Bill Log'!$F$6:$F$2505,'Bill Log'!$C$6:$C$2505,$A24,'Bill Log'!$A$6:$A$2505,"&gt;="&amp;DATE($B$3,L$6,1),'Bill Log'!$A$6:$A$2505,"&lt;"&amp;EDATE(DATE($B$3,L$6,1),1)))</f>
        <v/>
      </c>
      <c r="M24" s="57">
        <f>IF($A24="","",SUMIFS('Bill Log'!$F$6:$F$2505,'Bill Log'!$C$6:$C$2505,$A24,'Bill Log'!$A$6:$A$2505,"&gt;="&amp;DATE($B$3,M$6,1),'Bill Log'!$A$6:$A$2505,"&lt;"&amp;EDATE(DATE($B$3,M$6,1),1)))</f>
        <v/>
      </c>
      <c r="N24" s="58">
        <f>IF($A24="","",SUM(B24:M24))</f>
        <v/>
      </c>
      <c r="O24" s="59">
        <f>IF(OR($A24="",$N$28=0),0,N24/$N$28)</f>
        <v/>
      </c>
    </row>
    <row r="25" ht="15" customHeight="1" s="36">
      <c r="A25" s="50">
        <f>IF(Lists!E21="","",Lists!E21)</f>
        <v/>
      </c>
      <c r="B25" s="57">
        <f>IF($A25="","",SUMIFS('Bill Log'!$F$6:$F$2505,'Bill Log'!$C$6:$C$2505,$A25,'Bill Log'!$A$6:$A$2505,"&gt;="&amp;DATE($B$3,B$6,1),'Bill Log'!$A$6:$A$2505,"&lt;"&amp;EDATE(DATE($B$3,B$6,1),1)))</f>
        <v/>
      </c>
      <c r="C25" s="57">
        <f>IF($A25="","",SUMIFS('Bill Log'!$F$6:$F$2505,'Bill Log'!$C$6:$C$2505,$A25,'Bill Log'!$A$6:$A$2505,"&gt;="&amp;DATE($B$3,C$6,1),'Bill Log'!$A$6:$A$2505,"&lt;"&amp;EDATE(DATE($B$3,C$6,1),1)))</f>
        <v/>
      </c>
      <c r="D25" s="57">
        <f>IF($A25="","",SUMIFS('Bill Log'!$F$6:$F$2505,'Bill Log'!$C$6:$C$2505,$A25,'Bill Log'!$A$6:$A$2505,"&gt;="&amp;DATE($B$3,D$6,1),'Bill Log'!$A$6:$A$2505,"&lt;"&amp;EDATE(DATE($B$3,D$6,1),1)))</f>
        <v/>
      </c>
      <c r="E25" s="57">
        <f>IF($A25="","",SUMIFS('Bill Log'!$F$6:$F$2505,'Bill Log'!$C$6:$C$2505,$A25,'Bill Log'!$A$6:$A$2505,"&gt;="&amp;DATE($B$3,E$6,1),'Bill Log'!$A$6:$A$2505,"&lt;"&amp;EDATE(DATE($B$3,E$6,1),1)))</f>
        <v/>
      </c>
      <c r="F25" s="57">
        <f>IF($A25="","",SUMIFS('Bill Log'!$F$6:$F$2505,'Bill Log'!$C$6:$C$2505,$A25,'Bill Log'!$A$6:$A$2505,"&gt;="&amp;DATE($B$3,F$6,1),'Bill Log'!$A$6:$A$2505,"&lt;"&amp;EDATE(DATE($B$3,F$6,1),1)))</f>
        <v/>
      </c>
      <c r="G25" s="57">
        <f>IF($A25="","",SUMIFS('Bill Log'!$F$6:$F$2505,'Bill Log'!$C$6:$C$2505,$A25,'Bill Log'!$A$6:$A$2505,"&gt;="&amp;DATE($B$3,G$6,1),'Bill Log'!$A$6:$A$2505,"&lt;"&amp;EDATE(DATE($B$3,G$6,1),1)))</f>
        <v/>
      </c>
      <c r="H25" s="57">
        <f>IF($A25="","",SUMIFS('Bill Log'!$F$6:$F$2505,'Bill Log'!$C$6:$C$2505,$A25,'Bill Log'!$A$6:$A$2505,"&gt;="&amp;DATE($B$3,H$6,1),'Bill Log'!$A$6:$A$2505,"&lt;"&amp;EDATE(DATE($B$3,H$6,1),1)))</f>
        <v/>
      </c>
      <c r="I25" s="57">
        <f>IF($A25="","",SUMIFS('Bill Log'!$F$6:$F$2505,'Bill Log'!$C$6:$C$2505,$A25,'Bill Log'!$A$6:$A$2505,"&gt;="&amp;DATE($B$3,I$6,1),'Bill Log'!$A$6:$A$2505,"&lt;"&amp;EDATE(DATE($B$3,I$6,1),1)))</f>
        <v/>
      </c>
      <c r="J25" s="57">
        <f>IF($A25="","",SUMIFS('Bill Log'!$F$6:$F$2505,'Bill Log'!$C$6:$C$2505,$A25,'Bill Log'!$A$6:$A$2505,"&gt;="&amp;DATE($B$3,J$6,1),'Bill Log'!$A$6:$A$2505,"&lt;"&amp;EDATE(DATE($B$3,J$6,1),1)))</f>
        <v/>
      </c>
      <c r="K25" s="57">
        <f>IF($A25="","",SUMIFS('Bill Log'!$F$6:$F$2505,'Bill Log'!$C$6:$C$2505,$A25,'Bill Log'!$A$6:$A$2505,"&gt;="&amp;DATE($B$3,K$6,1),'Bill Log'!$A$6:$A$2505,"&lt;"&amp;EDATE(DATE($B$3,K$6,1),1)))</f>
        <v/>
      </c>
      <c r="L25" s="57">
        <f>IF($A25="","",SUMIFS('Bill Log'!$F$6:$F$2505,'Bill Log'!$C$6:$C$2505,$A25,'Bill Log'!$A$6:$A$2505,"&gt;="&amp;DATE($B$3,L$6,1),'Bill Log'!$A$6:$A$2505,"&lt;"&amp;EDATE(DATE($B$3,L$6,1),1)))</f>
        <v/>
      </c>
      <c r="M25" s="57">
        <f>IF($A25="","",SUMIFS('Bill Log'!$F$6:$F$2505,'Bill Log'!$C$6:$C$2505,$A25,'Bill Log'!$A$6:$A$2505,"&gt;="&amp;DATE($B$3,M$6,1),'Bill Log'!$A$6:$A$2505,"&lt;"&amp;EDATE(DATE($B$3,M$6,1),1)))</f>
        <v/>
      </c>
      <c r="N25" s="58">
        <f>IF($A25="","",SUM(B25:M25))</f>
        <v/>
      </c>
      <c r="O25" s="59">
        <f>IF(OR($A25="",$N$28=0),0,N25/$N$28)</f>
        <v/>
      </c>
    </row>
    <row r="26" ht="15" customHeight="1" s="36">
      <c r="A26" s="50">
        <f>IF(Lists!E22="","",Lists!E22)</f>
        <v/>
      </c>
      <c r="B26" s="57">
        <f>IF($A26="","",SUMIFS('Bill Log'!$F$6:$F$2505,'Bill Log'!$C$6:$C$2505,$A26,'Bill Log'!$A$6:$A$2505,"&gt;="&amp;DATE($B$3,B$6,1),'Bill Log'!$A$6:$A$2505,"&lt;"&amp;EDATE(DATE($B$3,B$6,1),1)))</f>
        <v/>
      </c>
      <c r="C26" s="57">
        <f>IF($A26="","",SUMIFS('Bill Log'!$F$6:$F$2505,'Bill Log'!$C$6:$C$2505,$A26,'Bill Log'!$A$6:$A$2505,"&gt;="&amp;DATE($B$3,C$6,1),'Bill Log'!$A$6:$A$2505,"&lt;"&amp;EDATE(DATE($B$3,C$6,1),1)))</f>
        <v/>
      </c>
      <c r="D26" s="57">
        <f>IF($A26="","",SUMIFS('Bill Log'!$F$6:$F$2505,'Bill Log'!$C$6:$C$2505,$A26,'Bill Log'!$A$6:$A$2505,"&gt;="&amp;DATE($B$3,D$6,1),'Bill Log'!$A$6:$A$2505,"&lt;"&amp;EDATE(DATE($B$3,D$6,1),1)))</f>
        <v/>
      </c>
      <c r="E26" s="57">
        <f>IF($A26="","",SUMIFS('Bill Log'!$F$6:$F$2505,'Bill Log'!$C$6:$C$2505,$A26,'Bill Log'!$A$6:$A$2505,"&gt;="&amp;DATE($B$3,E$6,1),'Bill Log'!$A$6:$A$2505,"&lt;"&amp;EDATE(DATE($B$3,E$6,1),1)))</f>
        <v/>
      </c>
      <c r="F26" s="57">
        <f>IF($A26="","",SUMIFS('Bill Log'!$F$6:$F$2505,'Bill Log'!$C$6:$C$2505,$A26,'Bill Log'!$A$6:$A$2505,"&gt;="&amp;DATE($B$3,F$6,1),'Bill Log'!$A$6:$A$2505,"&lt;"&amp;EDATE(DATE($B$3,F$6,1),1)))</f>
        <v/>
      </c>
      <c r="G26" s="57">
        <f>IF($A26="","",SUMIFS('Bill Log'!$F$6:$F$2505,'Bill Log'!$C$6:$C$2505,$A26,'Bill Log'!$A$6:$A$2505,"&gt;="&amp;DATE($B$3,G$6,1),'Bill Log'!$A$6:$A$2505,"&lt;"&amp;EDATE(DATE($B$3,G$6,1),1)))</f>
        <v/>
      </c>
      <c r="H26" s="57">
        <f>IF($A26="","",SUMIFS('Bill Log'!$F$6:$F$2505,'Bill Log'!$C$6:$C$2505,$A26,'Bill Log'!$A$6:$A$2505,"&gt;="&amp;DATE($B$3,H$6,1),'Bill Log'!$A$6:$A$2505,"&lt;"&amp;EDATE(DATE($B$3,H$6,1),1)))</f>
        <v/>
      </c>
      <c r="I26" s="57">
        <f>IF($A26="","",SUMIFS('Bill Log'!$F$6:$F$2505,'Bill Log'!$C$6:$C$2505,$A26,'Bill Log'!$A$6:$A$2505,"&gt;="&amp;DATE($B$3,I$6,1),'Bill Log'!$A$6:$A$2505,"&lt;"&amp;EDATE(DATE($B$3,I$6,1),1)))</f>
        <v/>
      </c>
      <c r="J26" s="57">
        <f>IF($A26="","",SUMIFS('Bill Log'!$F$6:$F$2505,'Bill Log'!$C$6:$C$2505,$A26,'Bill Log'!$A$6:$A$2505,"&gt;="&amp;DATE($B$3,J$6,1),'Bill Log'!$A$6:$A$2505,"&lt;"&amp;EDATE(DATE($B$3,J$6,1),1)))</f>
        <v/>
      </c>
      <c r="K26" s="57">
        <f>IF($A26="","",SUMIFS('Bill Log'!$F$6:$F$2505,'Bill Log'!$C$6:$C$2505,$A26,'Bill Log'!$A$6:$A$2505,"&gt;="&amp;DATE($B$3,K$6,1),'Bill Log'!$A$6:$A$2505,"&lt;"&amp;EDATE(DATE($B$3,K$6,1),1)))</f>
        <v/>
      </c>
      <c r="L26" s="57">
        <f>IF($A26="","",SUMIFS('Bill Log'!$F$6:$F$2505,'Bill Log'!$C$6:$C$2505,$A26,'Bill Log'!$A$6:$A$2505,"&gt;="&amp;DATE($B$3,L$6,1),'Bill Log'!$A$6:$A$2505,"&lt;"&amp;EDATE(DATE($B$3,L$6,1),1)))</f>
        <v/>
      </c>
      <c r="M26" s="57">
        <f>IF($A26="","",SUMIFS('Bill Log'!$F$6:$F$2505,'Bill Log'!$C$6:$C$2505,$A26,'Bill Log'!$A$6:$A$2505,"&gt;="&amp;DATE($B$3,M$6,1),'Bill Log'!$A$6:$A$2505,"&lt;"&amp;EDATE(DATE($B$3,M$6,1),1)))</f>
        <v/>
      </c>
      <c r="N26" s="58">
        <f>IF($A26="","",SUM(B26:M26))</f>
        <v/>
      </c>
      <c r="O26" s="59">
        <f>IF(OR($A26="",$N$28=0),0,N26/$N$28)</f>
        <v/>
      </c>
    </row>
    <row r="27" ht="15" customHeight="1" s="36">
      <c r="A27" s="50">
        <f>IF(Lists!E23="","",Lists!E23)</f>
        <v/>
      </c>
      <c r="B27" s="57">
        <f>IF($A27="","",SUMIFS('Bill Log'!$F$6:$F$2505,'Bill Log'!$C$6:$C$2505,$A27,'Bill Log'!$A$6:$A$2505,"&gt;="&amp;DATE($B$3,B$6,1),'Bill Log'!$A$6:$A$2505,"&lt;"&amp;EDATE(DATE($B$3,B$6,1),1)))</f>
        <v/>
      </c>
      <c r="C27" s="57">
        <f>IF($A27="","",SUMIFS('Bill Log'!$F$6:$F$2505,'Bill Log'!$C$6:$C$2505,$A27,'Bill Log'!$A$6:$A$2505,"&gt;="&amp;DATE($B$3,C$6,1),'Bill Log'!$A$6:$A$2505,"&lt;"&amp;EDATE(DATE($B$3,C$6,1),1)))</f>
        <v/>
      </c>
      <c r="D27" s="57">
        <f>IF($A27="","",SUMIFS('Bill Log'!$F$6:$F$2505,'Bill Log'!$C$6:$C$2505,$A27,'Bill Log'!$A$6:$A$2505,"&gt;="&amp;DATE($B$3,D$6,1),'Bill Log'!$A$6:$A$2505,"&lt;"&amp;EDATE(DATE($B$3,D$6,1),1)))</f>
        <v/>
      </c>
      <c r="E27" s="57">
        <f>IF($A27="","",SUMIFS('Bill Log'!$F$6:$F$2505,'Bill Log'!$C$6:$C$2505,$A27,'Bill Log'!$A$6:$A$2505,"&gt;="&amp;DATE($B$3,E$6,1),'Bill Log'!$A$6:$A$2505,"&lt;"&amp;EDATE(DATE($B$3,E$6,1),1)))</f>
        <v/>
      </c>
      <c r="F27" s="57">
        <f>IF($A27="","",SUMIFS('Bill Log'!$F$6:$F$2505,'Bill Log'!$C$6:$C$2505,$A27,'Bill Log'!$A$6:$A$2505,"&gt;="&amp;DATE($B$3,F$6,1),'Bill Log'!$A$6:$A$2505,"&lt;"&amp;EDATE(DATE($B$3,F$6,1),1)))</f>
        <v/>
      </c>
      <c r="G27" s="57">
        <f>IF($A27="","",SUMIFS('Bill Log'!$F$6:$F$2505,'Bill Log'!$C$6:$C$2505,$A27,'Bill Log'!$A$6:$A$2505,"&gt;="&amp;DATE($B$3,G$6,1),'Bill Log'!$A$6:$A$2505,"&lt;"&amp;EDATE(DATE($B$3,G$6,1),1)))</f>
        <v/>
      </c>
      <c r="H27" s="57">
        <f>IF($A27="","",SUMIFS('Bill Log'!$F$6:$F$2505,'Bill Log'!$C$6:$C$2505,$A27,'Bill Log'!$A$6:$A$2505,"&gt;="&amp;DATE($B$3,H$6,1),'Bill Log'!$A$6:$A$2505,"&lt;"&amp;EDATE(DATE($B$3,H$6,1),1)))</f>
        <v/>
      </c>
      <c r="I27" s="57">
        <f>IF($A27="","",SUMIFS('Bill Log'!$F$6:$F$2505,'Bill Log'!$C$6:$C$2505,$A27,'Bill Log'!$A$6:$A$2505,"&gt;="&amp;DATE($B$3,I$6,1),'Bill Log'!$A$6:$A$2505,"&lt;"&amp;EDATE(DATE($B$3,I$6,1),1)))</f>
        <v/>
      </c>
      <c r="J27" s="57">
        <f>IF($A27="","",SUMIFS('Bill Log'!$F$6:$F$2505,'Bill Log'!$C$6:$C$2505,$A27,'Bill Log'!$A$6:$A$2505,"&gt;="&amp;DATE($B$3,J$6,1),'Bill Log'!$A$6:$A$2505,"&lt;"&amp;EDATE(DATE($B$3,J$6,1),1)))</f>
        <v/>
      </c>
      <c r="K27" s="57">
        <f>IF($A27="","",SUMIFS('Bill Log'!$F$6:$F$2505,'Bill Log'!$C$6:$C$2505,$A27,'Bill Log'!$A$6:$A$2505,"&gt;="&amp;DATE($B$3,K$6,1),'Bill Log'!$A$6:$A$2505,"&lt;"&amp;EDATE(DATE($B$3,K$6,1),1)))</f>
        <v/>
      </c>
      <c r="L27" s="57">
        <f>IF($A27="","",SUMIFS('Bill Log'!$F$6:$F$2505,'Bill Log'!$C$6:$C$2505,$A27,'Bill Log'!$A$6:$A$2505,"&gt;="&amp;DATE($B$3,L$6,1),'Bill Log'!$A$6:$A$2505,"&lt;"&amp;EDATE(DATE($B$3,L$6,1),1)))</f>
        <v/>
      </c>
      <c r="M27" s="57">
        <f>IF($A27="","",SUMIFS('Bill Log'!$F$6:$F$2505,'Bill Log'!$C$6:$C$2505,$A27,'Bill Log'!$A$6:$A$2505,"&gt;="&amp;DATE($B$3,M$6,1),'Bill Log'!$A$6:$A$2505,"&lt;"&amp;EDATE(DATE($B$3,M$6,1),1)))</f>
        <v/>
      </c>
      <c r="N27" s="58">
        <f>IF($A27="","",SUM(B27:M27))</f>
        <v/>
      </c>
      <c r="O27" s="59">
        <f>IF(OR($A27="",$N$28=0),0,N27/$N$28)</f>
        <v/>
      </c>
    </row>
    <row r="28" ht="15" customHeight="1" s="36">
      <c r="A28" s="60" t="inlineStr">
        <is>
          <t>Total Paid</t>
        </is>
      </c>
      <c r="B28" s="61">
        <f>SUMIFS('Bill Log'!$F$6:$F$2505,'Bill Log'!$A$6:$A$2505,"&gt;="&amp;DATE($B$3,B$6,1),'Bill Log'!$A$6:$A$2505,"&lt;"&amp;EDATE(DATE($B$3,B$6,1),1))</f>
        <v/>
      </c>
      <c r="C28" s="61">
        <f>SUMIFS('Bill Log'!$F$6:$F$2505,'Bill Log'!$A$6:$A$2505,"&gt;="&amp;DATE($B$3,C$6,1),'Bill Log'!$A$6:$A$2505,"&lt;"&amp;EDATE(DATE($B$3,C$6,1),1))</f>
        <v/>
      </c>
      <c r="D28" s="61">
        <f>SUMIFS('Bill Log'!$F$6:$F$2505,'Bill Log'!$A$6:$A$2505,"&gt;="&amp;DATE($B$3,D$6,1),'Bill Log'!$A$6:$A$2505,"&lt;"&amp;EDATE(DATE($B$3,D$6,1),1))</f>
        <v/>
      </c>
      <c r="E28" s="61">
        <f>SUMIFS('Bill Log'!$F$6:$F$2505,'Bill Log'!$A$6:$A$2505,"&gt;="&amp;DATE($B$3,E$6,1),'Bill Log'!$A$6:$A$2505,"&lt;"&amp;EDATE(DATE($B$3,E$6,1),1))</f>
        <v/>
      </c>
      <c r="F28" s="61">
        <f>SUMIFS('Bill Log'!$F$6:$F$2505,'Bill Log'!$A$6:$A$2505,"&gt;="&amp;DATE($B$3,F$6,1),'Bill Log'!$A$6:$A$2505,"&lt;"&amp;EDATE(DATE($B$3,F$6,1),1))</f>
        <v/>
      </c>
      <c r="G28" s="61">
        <f>SUMIFS('Bill Log'!$F$6:$F$2505,'Bill Log'!$A$6:$A$2505,"&gt;="&amp;DATE($B$3,G$6,1),'Bill Log'!$A$6:$A$2505,"&lt;"&amp;EDATE(DATE($B$3,G$6,1),1))</f>
        <v/>
      </c>
      <c r="H28" s="61">
        <f>SUMIFS('Bill Log'!$F$6:$F$2505,'Bill Log'!$A$6:$A$2505,"&gt;="&amp;DATE($B$3,H$6,1),'Bill Log'!$A$6:$A$2505,"&lt;"&amp;EDATE(DATE($B$3,H$6,1),1))</f>
        <v/>
      </c>
      <c r="I28" s="61">
        <f>SUMIFS('Bill Log'!$F$6:$F$2505,'Bill Log'!$A$6:$A$2505,"&gt;="&amp;DATE($B$3,I$6,1),'Bill Log'!$A$6:$A$2505,"&lt;"&amp;EDATE(DATE($B$3,I$6,1),1))</f>
        <v/>
      </c>
      <c r="J28" s="61">
        <f>SUMIFS('Bill Log'!$F$6:$F$2505,'Bill Log'!$A$6:$A$2505,"&gt;="&amp;DATE($B$3,J$6,1),'Bill Log'!$A$6:$A$2505,"&lt;"&amp;EDATE(DATE($B$3,J$6,1),1))</f>
        <v/>
      </c>
      <c r="K28" s="61">
        <f>SUMIFS('Bill Log'!$F$6:$F$2505,'Bill Log'!$A$6:$A$2505,"&gt;="&amp;DATE($B$3,K$6,1),'Bill Log'!$A$6:$A$2505,"&lt;"&amp;EDATE(DATE($B$3,K$6,1),1))</f>
        <v/>
      </c>
      <c r="L28" s="61">
        <f>SUMIFS('Bill Log'!$F$6:$F$2505,'Bill Log'!$A$6:$A$2505,"&gt;="&amp;DATE($B$3,L$6,1),'Bill Log'!$A$6:$A$2505,"&lt;"&amp;EDATE(DATE($B$3,L$6,1),1))</f>
        <v/>
      </c>
      <c r="M28" s="61">
        <f>SUMIFS('Bill Log'!$F$6:$F$2505,'Bill Log'!$A$6:$A$2505,"&gt;="&amp;DATE($B$3,M$6,1),'Bill Log'!$A$6:$A$2505,"&lt;"&amp;EDATE(DATE($B$3,M$6,1),1))</f>
        <v/>
      </c>
      <c r="N28" s="61">
        <f>SUM(B28:M28)</f>
        <v/>
      </c>
      <c r="O28" s="62">
        <f>SUM(O8:O27)</f>
        <v/>
      </c>
    </row>
    <row r="29" ht="15" customHeight="1" s="36">
      <c r="A29" s="50" t="inlineStr">
        <is>
          <t xml:space="preserve">  of which Bills (recurring)</t>
        </is>
      </c>
      <c r="B29" s="57">
        <f>SUMIFS('Bill Log'!$F$6:$F$2505,'Bill Log'!$D$6:$D$2505,"Bill",'Bill Log'!$A$6:$A$2505,"&gt;="&amp;DATE($B$3,B$6,1),'Bill Log'!$A$6:$A$2505,"&lt;"&amp;EDATE(DATE($B$3,B$6,1),1))</f>
        <v/>
      </c>
      <c r="C29" s="57">
        <f>SUMIFS('Bill Log'!$F$6:$F$2505,'Bill Log'!$D$6:$D$2505,"Bill",'Bill Log'!$A$6:$A$2505,"&gt;="&amp;DATE($B$3,C$6,1),'Bill Log'!$A$6:$A$2505,"&lt;"&amp;EDATE(DATE($B$3,C$6,1),1))</f>
        <v/>
      </c>
      <c r="D29" s="57">
        <f>SUMIFS('Bill Log'!$F$6:$F$2505,'Bill Log'!$D$6:$D$2505,"Bill",'Bill Log'!$A$6:$A$2505,"&gt;="&amp;DATE($B$3,D$6,1),'Bill Log'!$A$6:$A$2505,"&lt;"&amp;EDATE(DATE($B$3,D$6,1),1))</f>
        <v/>
      </c>
      <c r="E29" s="57">
        <f>SUMIFS('Bill Log'!$F$6:$F$2505,'Bill Log'!$D$6:$D$2505,"Bill",'Bill Log'!$A$6:$A$2505,"&gt;="&amp;DATE($B$3,E$6,1),'Bill Log'!$A$6:$A$2505,"&lt;"&amp;EDATE(DATE($B$3,E$6,1),1))</f>
        <v/>
      </c>
      <c r="F29" s="57">
        <f>SUMIFS('Bill Log'!$F$6:$F$2505,'Bill Log'!$D$6:$D$2505,"Bill",'Bill Log'!$A$6:$A$2505,"&gt;="&amp;DATE($B$3,F$6,1),'Bill Log'!$A$6:$A$2505,"&lt;"&amp;EDATE(DATE($B$3,F$6,1),1))</f>
        <v/>
      </c>
      <c r="G29" s="57">
        <f>SUMIFS('Bill Log'!$F$6:$F$2505,'Bill Log'!$D$6:$D$2505,"Bill",'Bill Log'!$A$6:$A$2505,"&gt;="&amp;DATE($B$3,G$6,1),'Bill Log'!$A$6:$A$2505,"&lt;"&amp;EDATE(DATE($B$3,G$6,1),1))</f>
        <v/>
      </c>
      <c r="H29" s="57">
        <f>SUMIFS('Bill Log'!$F$6:$F$2505,'Bill Log'!$D$6:$D$2505,"Bill",'Bill Log'!$A$6:$A$2505,"&gt;="&amp;DATE($B$3,H$6,1),'Bill Log'!$A$6:$A$2505,"&lt;"&amp;EDATE(DATE($B$3,H$6,1),1))</f>
        <v/>
      </c>
      <c r="I29" s="57">
        <f>SUMIFS('Bill Log'!$F$6:$F$2505,'Bill Log'!$D$6:$D$2505,"Bill",'Bill Log'!$A$6:$A$2505,"&gt;="&amp;DATE($B$3,I$6,1),'Bill Log'!$A$6:$A$2505,"&lt;"&amp;EDATE(DATE($B$3,I$6,1),1))</f>
        <v/>
      </c>
      <c r="J29" s="57">
        <f>SUMIFS('Bill Log'!$F$6:$F$2505,'Bill Log'!$D$6:$D$2505,"Bill",'Bill Log'!$A$6:$A$2505,"&gt;="&amp;DATE($B$3,J$6,1),'Bill Log'!$A$6:$A$2505,"&lt;"&amp;EDATE(DATE($B$3,J$6,1),1))</f>
        <v/>
      </c>
      <c r="K29" s="57">
        <f>SUMIFS('Bill Log'!$F$6:$F$2505,'Bill Log'!$D$6:$D$2505,"Bill",'Bill Log'!$A$6:$A$2505,"&gt;="&amp;DATE($B$3,K$6,1),'Bill Log'!$A$6:$A$2505,"&lt;"&amp;EDATE(DATE($B$3,K$6,1),1))</f>
        <v/>
      </c>
      <c r="L29" s="57">
        <f>SUMIFS('Bill Log'!$F$6:$F$2505,'Bill Log'!$D$6:$D$2505,"Bill",'Bill Log'!$A$6:$A$2505,"&gt;="&amp;DATE($B$3,L$6,1),'Bill Log'!$A$6:$A$2505,"&lt;"&amp;EDATE(DATE($B$3,L$6,1),1))</f>
        <v/>
      </c>
      <c r="M29" s="57">
        <f>SUMIFS('Bill Log'!$F$6:$F$2505,'Bill Log'!$D$6:$D$2505,"Bill",'Bill Log'!$A$6:$A$2505,"&gt;="&amp;DATE($B$3,M$6,1),'Bill Log'!$A$6:$A$2505,"&lt;"&amp;EDATE(DATE($B$3,M$6,1),1))</f>
        <v/>
      </c>
      <c r="N29" s="57">
        <f>SUM(B29:M29)</f>
        <v/>
      </c>
      <c r="O29" s="50" t="n"/>
    </row>
    <row r="30" ht="15" customHeight="1" s="36">
      <c r="A30" s="50" t="inlineStr">
        <is>
          <t xml:space="preserve">  of which Everyday spending</t>
        </is>
      </c>
      <c r="B30" s="57">
        <f>SUMIFS('Bill Log'!$F$6:$F$2505,'Bill Log'!$D$6:$D$2505,"Spending",'Bill Log'!$A$6:$A$2505,"&gt;="&amp;DATE($B$3,B$6,1),'Bill Log'!$A$6:$A$2505,"&lt;"&amp;EDATE(DATE($B$3,B$6,1),1))</f>
        <v/>
      </c>
      <c r="C30" s="57">
        <f>SUMIFS('Bill Log'!$F$6:$F$2505,'Bill Log'!$D$6:$D$2505,"Spending",'Bill Log'!$A$6:$A$2505,"&gt;="&amp;DATE($B$3,C$6,1),'Bill Log'!$A$6:$A$2505,"&lt;"&amp;EDATE(DATE($B$3,C$6,1),1))</f>
        <v/>
      </c>
      <c r="D30" s="57">
        <f>SUMIFS('Bill Log'!$F$6:$F$2505,'Bill Log'!$D$6:$D$2505,"Spending",'Bill Log'!$A$6:$A$2505,"&gt;="&amp;DATE($B$3,D$6,1),'Bill Log'!$A$6:$A$2505,"&lt;"&amp;EDATE(DATE($B$3,D$6,1),1))</f>
        <v/>
      </c>
      <c r="E30" s="57">
        <f>SUMIFS('Bill Log'!$F$6:$F$2505,'Bill Log'!$D$6:$D$2505,"Spending",'Bill Log'!$A$6:$A$2505,"&gt;="&amp;DATE($B$3,E$6,1),'Bill Log'!$A$6:$A$2505,"&lt;"&amp;EDATE(DATE($B$3,E$6,1),1))</f>
        <v/>
      </c>
      <c r="F30" s="57">
        <f>SUMIFS('Bill Log'!$F$6:$F$2505,'Bill Log'!$D$6:$D$2505,"Spending",'Bill Log'!$A$6:$A$2505,"&gt;="&amp;DATE($B$3,F$6,1),'Bill Log'!$A$6:$A$2505,"&lt;"&amp;EDATE(DATE($B$3,F$6,1),1))</f>
        <v/>
      </c>
      <c r="G30" s="57">
        <f>SUMIFS('Bill Log'!$F$6:$F$2505,'Bill Log'!$D$6:$D$2505,"Spending",'Bill Log'!$A$6:$A$2505,"&gt;="&amp;DATE($B$3,G$6,1),'Bill Log'!$A$6:$A$2505,"&lt;"&amp;EDATE(DATE($B$3,G$6,1),1))</f>
        <v/>
      </c>
      <c r="H30" s="57">
        <f>SUMIFS('Bill Log'!$F$6:$F$2505,'Bill Log'!$D$6:$D$2505,"Spending",'Bill Log'!$A$6:$A$2505,"&gt;="&amp;DATE($B$3,H$6,1),'Bill Log'!$A$6:$A$2505,"&lt;"&amp;EDATE(DATE($B$3,H$6,1),1))</f>
        <v/>
      </c>
      <c r="I30" s="57">
        <f>SUMIFS('Bill Log'!$F$6:$F$2505,'Bill Log'!$D$6:$D$2505,"Spending",'Bill Log'!$A$6:$A$2505,"&gt;="&amp;DATE($B$3,I$6,1),'Bill Log'!$A$6:$A$2505,"&lt;"&amp;EDATE(DATE($B$3,I$6,1),1))</f>
        <v/>
      </c>
      <c r="J30" s="57">
        <f>SUMIFS('Bill Log'!$F$6:$F$2505,'Bill Log'!$D$6:$D$2505,"Spending",'Bill Log'!$A$6:$A$2505,"&gt;="&amp;DATE($B$3,J$6,1),'Bill Log'!$A$6:$A$2505,"&lt;"&amp;EDATE(DATE($B$3,J$6,1),1))</f>
        <v/>
      </c>
      <c r="K30" s="57">
        <f>SUMIFS('Bill Log'!$F$6:$F$2505,'Bill Log'!$D$6:$D$2505,"Spending",'Bill Log'!$A$6:$A$2505,"&gt;="&amp;DATE($B$3,K$6,1),'Bill Log'!$A$6:$A$2505,"&lt;"&amp;EDATE(DATE($B$3,K$6,1),1))</f>
        <v/>
      </c>
      <c r="L30" s="57">
        <f>SUMIFS('Bill Log'!$F$6:$F$2505,'Bill Log'!$D$6:$D$2505,"Spending",'Bill Log'!$A$6:$A$2505,"&gt;="&amp;DATE($B$3,L$6,1),'Bill Log'!$A$6:$A$2505,"&lt;"&amp;EDATE(DATE($B$3,L$6,1),1))</f>
        <v/>
      </c>
      <c r="M30" s="57">
        <f>SUMIFS('Bill Log'!$F$6:$F$2505,'Bill Log'!$D$6:$D$2505,"Spending",'Bill Log'!$A$6:$A$2505,"&gt;="&amp;DATE($B$3,M$6,1),'Bill Log'!$A$6:$A$2505,"&lt;"&amp;EDATE(DATE($B$3,M$6,1),1))</f>
        <v/>
      </c>
      <c r="N30" s="57">
        <f>SUM(B30:M30)</f>
        <v/>
      </c>
      <c r="O30" s="50" t="n"/>
    </row>
    <row r="31" ht="15" customHeight="1" s="36">
      <c r="A31" s="40" t="inlineStr">
        <is>
          <t>Check: total – categories (should be -)</t>
        </is>
      </c>
      <c r="B31" s="63">
        <f>B28-SUM(B8:B27)</f>
        <v/>
      </c>
      <c r="C31" s="63">
        <f>C28-SUM(C8:C27)</f>
        <v/>
      </c>
      <c r="D31" s="63">
        <f>D28-SUM(D8:D27)</f>
        <v/>
      </c>
      <c r="E31" s="63">
        <f>E28-SUM(E8:E27)</f>
        <v/>
      </c>
      <c r="F31" s="63">
        <f>F28-SUM(F8:F27)</f>
        <v/>
      </c>
      <c r="G31" s="63">
        <f>G28-SUM(G8:G27)</f>
        <v/>
      </c>
      <c r="H31" s="63">
        <f>H28-SUM(H8:H27)</f>
        <v/>
      </c>
      <c r="I31" s="63">
        <f>I28-SUM(I8:I27)</f>
        <v/>
      </c>
      <c r="J31" s="63">
        <f>J28-SUM(J8:J27)</f>
        <v/>
      </c>
      <c r="K31" s="63">
        <f>K28-SUM(K8:K27)</f>
        <v/>
      </c>
      <c r="L31" s="63">
        <f>L28-SUM(L8:L27)</f>
        <v/>
      </c>
      <c r="M31" s="63">
        <f>M28-SUM(M8:M27)</f>
        <v/>
      </c>
      <c r="N31" s="63">
        <f>N28-SUM(N8:N27)</f>
        <v/>
      </c>
    </row>
    <row r="32"/>
    <row r="33" ht="15" customHeight="1" s="36">
      <c r="A33" s="54" t="inlineStr">
        <is>
          <t>By payee</t>
        </is>
      </c>
    </row>
    <row r="34" ht="15" customHeight="1" s="36">
      <c r="A34" s="48" t="inlineStr">
        <is>
          <t>Payee</t>
        </is>
      </c>
      <c r="B34" s="48" t="inlineStr">
        <is>
          <t>Jan</t>
        </is>
      </c>
      <c r="C34" s="48" t="inlineStr">
        <is>
          <t>Feb</t>
        </is>
      </c>
      <c r="D34" s="48" t="inlineStr">
        <is>
          <t>Mar</t>
        </is>
      </c>
      <c r="E34" s="48" t="inlineStr">
        <is>
          <t>Apr</t>
        </is>
      </c>
      <c r="F34" s="48" t="inlineStr">
        <is>
          <t>May</t>
        </is>
      </c>
      <c r="G34" s="48" t="inlineStr">
        <is>
          <t>Jun</t>
        </is>
      </c>
      <c r="H34" s="48" t="inlineStr">
        <is>
          <t>Jul</t>
        </is>
      </c>
      <c r="I34" s="48" t="inlineStr">
        <is>
          <t>Aug</t>
        </is>
      </c>
      <c r="J34" s="48" t="inlineStr">
        <is>
          <t>Sep</t>
        </is>
      </c>
      <c r="K34" s="48" t="inlineStr">
        <is>
          <t>Oct</t>
        </is>
      </c>
      <c r="L34" s="48" t="inlineStr">
        <is>
          <t>Nov</t>
        </is>
      </c>
      <c r="M34" s="48" t="inlineStr">
        <is>
          <t>Dec</t>
        </is>
      </c>
      <c r="N34" s="48" t="inlineStr">
        <is>
          <t>Year Total</t>
        </is>
      </c>
    </row>
    <row r="35" ht="15" customHeight="1" s="36">
      <c r="A35" s="50">
        <f>IF(Lists!A4="","",Lists!A4)</f>
        <v/>
      </c>
      <c r="B35" s="57">
        <f>IF($A35="","",SUMIFS('Bill Log'!$F$6:$F$2505,'Bill Log'!$B$6:$B$2505,$A35,'Bill Log'!$A$6:$A$2505,"&gt;="&amp;DATE($B$3,B$6,1),'Bill Log'!$A$6:$A$2505,"&lt;"&amp;EDATE(DATE($B$3,B$6,1),1)))</f>
        <v/>
      </c>
      <c r="C35" s="57">
        <f>IF($A35="","",SUMIFS('Bill Log'!$F$6:$F$2505,'Bill Log'!$B$6:$B$2505,$A35,'Bill Log'!$A$6:$A$2505,"&gt;="&amp;DATE($B$3,C$6,1),'Bill Log'!$A$6:$A$2505,"&lt;"&amp;EDATE(DATE($B$3,C$6,1),1)))</f>
        <v/>
      </c>
      <c r="D35" s="57">
        <f>IF($A35="","",SUMIFS('Bill Log'!$F$6:$F$2505,'Bill Log'!$B$6:$B$2505,$A35,'Bill Log'!$A$6:$A$2505,"&gt;="&amp;DATE($B$3,D$6,1),'Bill Log'!$A$6:$A$2505,"&lt;"&amp;EDATE(DATE($B$3,D$6,1),1)))</f>
        <v/>
      </c>
      <c r="E35" s="57">
        <f>IF($A35="","",SUMIFS('Bill Log'!$F$6:$F$2505,'Bill Log'!$B$6:$B$2505,$A35,'Bill Log'!$A$6:$A$2505,"&gt;="&amp;DATE($B$3,E$6,1),'Bill Log'!$A$6:$A$2505,"&lt;"&amp;EDATE(DATE($B$3,E$6,1),1)))</f>
        <v/>
      </c>
      <c r="F35" s="57">
        <f>IF($A35="","",SUMIFS('Bill Log'!$F$6:$F$2505,'Bill Log'!$B$6:$B$2505,$A35,'Bill Log'!$A$6:$A$2505,"&gt;="&amp;DATE($B$3,F$6,1),'Bill Log'!$A$6:$A$2505,"&lt;"&amp;EDATE(DATE($B$3,F$6,1),1)))</f>
        <v/>
      </c>
      <c r="G35" s="57">
        <f>IF($A35="","",SUMIFS('Bill Log'!$F$6:$F$2505,'Bill Log'!$B$6:$B$2505,$A35,'Bill Log'!$A$6:$A$2505,"&gt;="&amp;DATE($B$3,G$6,1),'Bill Log'!$A$6:$A$2505,"&lt;"&amp;EDATE(DATE($B$3,G$6,1),1)))</f>
        <v/>
      </c>
      <c r="H35" s="57">
        <f>IF($A35="","",SUMIFS('Bill Log'!$F$6:$F$2505,'Bill Log'!$B$6:$B$2505,$A35,'Bill Log'!$A$6:$A$2505,"&gt;="&amp;DATE($B$3,H$6,1),'Bill Log'!$A$6:$A$2505,"&lt;"&amp;EDATE(DATE($B$3,H$6,1),1)))</f>
        <v/>
      </c>
      <c r="I35" s="57">
        <f>IF($A35="","",SUMIFS('Bill Log'!$F$6:$F$2505,'Bill Log'!$B$6:$B$2505,$A35,'Bill Log'!$A$6:$A$2505,"&gt;="&amp;DATE($B$3,I$6,1),'Bill Log'!$A$6:$A$2505,"&lt;"&amp;EDATE(DATE($B$3,I$6,1),1)))</f>
        <v/>
      </c>
      <c r="J35" s="57">
        <f>IF($A35="","",SUMIFS('Bill Log'!$F$6:$F$2505,'Bill Log'!$B$6:$B$2505,$A35,'Bill Log'!$A$6:$A$2505,"&gt;="&amp;DATE($B$3,J$6,1),'Bill Log'!$A$6:$A$2505,"&lt;"&amp;EDATE(DATE($B$3,J$6,1),1)))</f>
        <v/>
      </c>
      <c r="K35" s="57">
        <f>IF($A35="","",SUMIFS('Bill Log'!$F$6:$F$2505,'Bill Log'!$B$6:$B$2505,$A35,'Bill Log'!$A$6:$A$2505,"&gt;="&amp;DATE($B$3,K$6,1),'Bill Log'!$A$6:$A$2505,"&lt;"&amp;EDATE(DATE($B$3,K$6,1),1)))</f>
        <v/>
      </c>
      <c r="L35" s="57">
        <f>IF($A35="","",SUMIFS('Bill Log'!$F$6:$F$2505,'Bill Log'!$B$6:$B$2505,$A35,'Bill Log'!$A$6:$A$2505,"&gt;="&amp;DATE($B$3,L$6,1),'Bill Log'!$A$6:$A$2505,"&lt;"&amp;EDATE(DATE($B$3,L$6,1),1)))</f>
        <v/>
      </c>
      <c r="M35" s="57">
        <f>IF($A35="","",SUMIFS('Bill Log'!$F$6:$F$2505,'Bill Log'!$B$6:$B$2505,$A35,'Bill Log'!$A$6:$A$2505,"&gt;="&amp;DATE($B$3,M$6,1),'Bill Log'!$A$6:$A$2505,"&lt;"&amp;EDATE(DATE($B$3,M$6,1),1)))</f>
        <v/>
      </c>
      <c r="N35" s="58">
        <f>IF($A35="","",SUM(B35:M35))</f>
        <v/>
      </c>
      <c r="O35" s="50" t="n"/>
    </row>
    <row r="36" ht="15" customHeight="1" s="36">
      <c r="A36" s="50">
        <f>IF(Lists!A5="","",Lists!A5)</f>
        <v/>
      </c>
      <c r="B36" s="57">
        <f>IF($A36="","",SUMIFS('Bill Log'!$F$6:$F$2505,'Bill Log'!$B$6:$B$2505,$A36,'Bill Log'!$A$6:$A$2505,"&gt;="&amp;DATE($B$3,B$6,1),'Bill Log'!$A$6:$A$2505,"&lt;"&amp;EDATE(DATE($B$3,B$6,1),1)))</f>
        <v/>
      </c>
      <c r="C36" s="57">
        <f>IF($A36="","",SUMIFS('Bill Log'!$F$6:$F$2505,'Bill Log'!$B$6:$B$2505,$A36,'Bill Log'!$A$6:$A$2505,"&gt;="&amp;DATE($B$3,C$6,1),'Bill Log'!$A$6:$A$2505,"&lt;"&amp;EDATE(DATE($B$3,C$6,1),1)))</f>
        <v/>
      </c>
      <c r="D36" s="57">
        <f>IF($A36="","",SUMIFS('Bill Log'!$F$6:$F$2505,'Bill Log'!$B$6:$B$2505,$A36,'Bill Log'!$A$6:$A$2505,"&gt;="&amp;DATE($B$3,D$6,1),'Bill Log'!$A$6:$A$2505,"&lt;"&amp;EDATE(DATE($B$3,D$6,1),1)))</f>
        <v/>
      </c>
      <c r="E36" s="57">
        <f>IF($A36="","",SUMIFS('Bill Log'!$F$6:$F$2505,'Bill Log'!$B$6:$B$2505,$A36,'Bill Log'!$A$6:$A$2505,"&gt;="&amp;DATE($B$3,E$6,1),'Bill Log'!$A$6:$A$2505,"&lt;"&amp;EDATE(DATE($B$3,E$6,1),1)))</f>
        <v/>
      </c>
      <c r="F36" s="57">
        <f>IF($A36="","",SUMIFS('Bill Log'!$F$6:$F$2505,'Bill Log'!$B$6:$B$2505,$A36,'Bill Log'!$A$6:$A$2505,"&gt;="&amp;DATE($B$3,F$6,1),'Bill Log'!$A$6:$A$2505,"&lt;"&amp;EDATE(DATE($B$3,F$6,1),1)))</f>
        <v/>
      </c>
      <c r="G36" s="57">
        <f>IF($A36="","",SUMIFS('Bill Log'!$F$6:$F$2505,'Bill Log'!$B$6:$B$2505,$A36,'Bill Log'!$A$6:$A$2505,"&gt;="&amp;DATE($B$3,G$6,1),'Bill Log'!$A$6:$A$2505,"&lt;"&amp;EDATE(DATE($B$3,G$6,1),1)))</f>
        <v/>
      </c>
      <c r="H36" s="57">
        <f>IF($A36="","",SUMIFS('Bill Log'!$F$6:$F$2505,'Bill Log'!$B$6:$B$2505,$A36,'Bill Log'!$A$6:$A$2505,"&gt;="&amp;DATE($B$3,H$6,1),'Bill Log'!$A$6:$A$2505,"&lt;"&amp;EDATE(DATE($B$3,H$6,1),1)))</f>
        <v/>
      </c>
      <c r="I36" s="57">
        <f>IF($A36="","",SUMIFS('Bill Log'!$F$6:$F$2505,'Bill Log'!$B$6:$B$2505,$A36,'Bill Log'!$A$6:$A$2505,"&gt;="&amp;DATE($B$3,I$6,1),'Bill Log'!$A$6:$A$2505,"&lt;"&amp;EDATE(DATE($B$3,I$6,1),1)))</f>
        <v/>
      </c>
      <c r="J36" s="57">
        <f>IF($A36="","",SUMIFS('Bill Log'!$F$6:$F$2505,'Bill Log'!$B$6:$B$2505,$A36,'Bill Log'!$A$6:$A$2505,"&gt;="&amp;DATE($B$3,J$6,1),'Bill Log'!$A$6:$A$2505,"&lt;"&amp;EDATE(DATE($B$3,J$6,1),1)))</f>
        <v/>
      </c>
      <c r="K36" s="57">
        <f>IF($A36="","",SUMIFS('Bill Log'!$F$6:$F$2505,'Bill Log'!$B$6:$B$2505,$A36,'Bill Log'!$A$6:$A$2505,"&gt;="&amp;DATE($B$3,K$6,1),'Bill Log'!$A$6:$A$2505,"&lt;"&amp;EDATE(DATE($B$3,K$6,1),1)))</f>
        <v/>
      </c>
      <c r="L36" s="57">
        <f>IF($A36="","",SUMIFS('Bill Log'!$F$6:$F$2505,'Bill Log'!$B$6:$B$2505,$A36,'Bill Log'!$A$6:$A$2505,"&gt;="&amp;DATE($B$3,L$6,1),'Bill Log'!$A$6:$A$2505,"&lt;"&amp;EDATE(DATE($B$3,L$6,1),1)))</f>
        <v/>
      </c>
      <c r="M36" s="57">
        <f>IF($A36="","",SUMIFS('Bill Log'!$F$6:$F$2505,'Bill Log'!$B$6:$B$2505,$A36,'Bill Log'!$A$6:$A$2505,"&gt;="&amp;DATE($B$3,M$6,1),'Bill Log'!$A$6:$A$2505,"&lt;"&amp;EDATE(DATE($B$3,M$6,1),1)))</f>
        <v/>
      </c>
      <c r="N36" s="58">
        <f>IF($A36="","",SUM(B36:M36))</f>
        <v/>
      </c>
      <c r="O36" s="50" t="n"/>
    </row>
    <row r="37" ht="15" customHeight="1" s="36">
      <c r="A37" s="50">
        <f>IF(Lists!A6="","",Lists!A6)</f>
        <v/>
      </c>
      <c r="B37" s="57">
        <f>IF($A37="","",SUMIFS('Bill Log'!$F$6:$F$2505,'Bill Log'!$B$6:$B$2505,$A37,'Bill Log'!$A$6:$A$2505,"&gt;="&amp;DATE($B$3,B$6,1),'Bill Log'!$A$6:$A$2505,"&lt;"&amp;EDATE(DATE($B$3,B$6,1),1)))</f>
        <v/>
      </c>
      <c r="C37" s="57">
        <f>IF($A37="","",SUMIFS('Bill Log'!$F$6:$F$2505,'Bill Log'!$B$6:$B$2505,$A37,'Bill Log'!$A$6:$A$2505,"&gt;="&amp;DATE($B$3,C$6,1),'Bill Log'!$A$6:$A$2505,"&lt;"&amp;EDATE(DATE($B$3,C$6,1),1)))</f>
        <v/>
      </c>
      <c r="D37" s="57">
        <f>IF($A37="","",SUMIFS('Bill Log'!$F$6:$F$2505,'Bill Log'!$B$6:$B$2505,$A37,'Bill Log'!$A$6:$A$2505,"&gt;="&amp;DATE($B$3,D$6,1),'Bill Log'!$A$6:$A$2505,"&lt;"&amp;EDATE(DATE($B$3,D$6,1),1)))</f>
        <v/>
      </c>
      <c r="E37" s="57">
        <f>IF($A37="","",SUMIFS('Bill Log'!$F$6:$F$2505,'Bill Log'!$B$6:$B$2505,$A37,'Bill Log'!$A$6:$A$2505,"&gt;="&amp;DATE($B$3,E$6,1),'Bill Log'!$A$6:$A$2505,"&lt;"&amp;EDATE(DATE($B$3,E$6,1),1)))</f>
        <v/>
      </c>
      <c r="F37" s="57">
        <f>IF($A37="","",SUMIFS('Bill Log'!$F$6:$F$2505,'Bill Log'!$B$6:$B$2505,$A37,'Bill Log'!$A$6:$A$2505,"&gt;="&amp;DATE($B$3,F$6,1),'Bill Log'!$A$6:$A$2505,"&lt;"&amp;EDATE(DATE($B$3,F$6,1),1)))</f>
        <v/>
      </c>
      <c r="G37" s="57">
        <f>IF($A37="","",SUMIFS('Bill Log'!$F$6:$F$2505,'Bill Log'!$B$6:$B$2505,$A37,'Bill Log'!$A$6:$A$2505,"&gt;="&amp;DATE($B$3,G$6,1),'Bill Log'!$A$6:$A$2505,"&lt;"&amp;EDATE(DATE($B$3,G$6,1),1)))</f>
        <v/>
      </c>
      <c r="H37" s="57">
        <f>IF($A37="","",SUMIFS('Bill Log'!$F$6:$F$2505,'Bill Log'!$B$6:$B$2505,$A37,'Bill Log'!$A$6:$A$2505,"&gt;="&amp;DATE($B$3,H$6,1),'Bill Log'!$A$6:$A$2505,"&lt;"&amp;EDATE(DATE($B$3,H$6,1),1)))</f>
        <v/>
      </c>
      <c r="I37" s="57">
        <f>IF($A37="","",SUMIFS('Bill Log'!$F$6:$F$2505,'Bill Log'!$B$6:$B$2505,$A37,'Bill Log'!$A$6:$A$2505,"&gt;="&amp;DATE($B$3,I$6,1),'Bill Log'!$A$6:$A$2505,"&lt;"&amp;EDATE(DATE($B$3,I$6,1),1)))</f>
        <v/>
      </c>
      <c r="J37" s="57">
        <f>IF($A37="","",SUMIFS('Bill Log'!$F$6:$F$2505,'Bill Log'!$B$6:$B$2505,$A37,'Bill Log'!$A$6:$A$2505,"&gt;="&amp;DATE($B$3,J$6,1),'Bill Log'!$A$6:$A$2505,"&lt;"&amp;EDATE(DATE($B$3,J$6,1),1)))</f>
        <v/>
      </c>
      <c r="K37" s="57">
        <f>IF($A37="","",SUMIFS('Bill Log'!$F$6:$F$2505,'Bill Log'!$B$6:$B$2505,$A37,'Bill Log'!$A$6:$A$2505,"&gt;="&amp;DATE($B$3,K$6,1),'Bill Log'!$A$6:$A$2505,"&lt;"&amp;EDATE(DATE($B$3,K$6,1),1)))</f>
        <v/>
      </c>
      <c r="L37" s="57">
        <f>IF($A37="","",SUMIFS('Bill Log'!$F$6:$F$2505,'Bill Log'!$B$6:$B$2505,$A37,'Bill Log'!$A$6:$A$2505,"&gt;="&amp;DATE($B$3,L$6,1),'Bill Log'!$A$6:$A$2505,"&lt;"&amp;EDATE(DATE($B$3,L$6,1),1)))</f>
        <v/>
      </c>
      <c r="M37" s="57">
        <f>IF($A37="","",SUMIFS('Bill Log'!$F$6:$F$2505,'Bill Log'!$B$6:$B$2505,$A37,'Bill Log'!$A$6:$A$2505,"&gt;="&amp;DATE($B$3,M$6,1),'Bill Log'!$A$6:$A$2505,"&lt;"&amp;EDATE(DATE($B$3,M$6,1),1)))</f>
        <v/>
      </c>
      <c r="N37" s="58">
        <f>IF($A37="","",SUM(B37:M37))</f>
        <v/>
      </c>
      <c r="O37" s="50" t="n"/>
    </row>
    <row r="38" ht="15" customHeight="1" s="36">
      <c r="A38" s="50">
        <f>IF(Lists!A7="","",Lists!A7)</f>
        <v/>
      </c>
      <c r="B38" s="57">
        <f>IF($A38="","",SUMIFS('Bill Log'!$F$6:$F$2505,'Bill Log'!$B$6:$B$2505,$A38,'Bill Log'!$A$6:$A$2505,"&gt;="&amp;DATE($B$3,B$6,1),'Bill Log'!$A$6:$A$2505,"&lt;"&amp;EDATE(DATE($B$3,B$6,1),1)))</f>
        <v/>
      </c>
      <c r="C38" s="57">
        <f>IF($A38="","",SUMIFS('Bill Log'!$F$6:$F$2505,'Bill Log'!$B$6:$B$2505,$A38,'Bill Log'!$A$6:$A$2505,"&gt;="&amp;DATE($B$3,C$6,1),'Bill Log'!$A$6:$A$2505,"&lt;"&amp;EDATE(DATE($B$3,C$6,1),1)))</f>
        <v/>
      </c>
      <c r="D38" s="57">
        <f>IF($A38="","",SUMIFS('Bill Log'!$F$6:$F$2505,'Bill Log'!$B$6:$B$2505,$A38,'Bill Log'!$A$6:$A$2505,"&gt;="&amp;DATE($B$3,D$6,1),'Bill Log'!$A$6:$A$2505,"&lt;"&amp;EDATE(DATE($B$3,D$6,1),1)))</f>
        <v/>
      </c>
      <c r="E38" s="57">
        <f>IF($A38="","",SUMIFS('Bill Log'!$F$6:$F$2505,'Bill Log'!$B$6:$B$2505,$A38,'Bill Log'!$A$6:$A$2505,"&gt;="&amp;DATE($B$3,E$6,1),'Bill Log'!$A$6:$A$2505,"&lt;"&amp;EDATE(DATE($B$3,E$6,1),1)))</f>
        <v/>
      </c>
      <c r="F38" s="57">
        <f>IF($A38="","",SUMIFS('Bill Log'!$F$6:$F$2505,'Bill Log'!$B$6:$B$2505,$A38,'Bill Log'!$A$6:$A$2505,"&gt;="&amp;DATE($B$3,F$6,1),'Bill Log'!$A$6:$A$2505,"&lt;"&amp;EDATE(DATE($B$3,F$6,1),1)))</f>
        <v/>
      </c>
      <c r="G38" s="57">
        <f>IF($A38="","",SUMIFS('Bill Log'!$F$6:$F$2505,'Bill Log'!$B$6:$B$2505,$A38,'Bill Log'!$A$6:$A$2505,"&gt;="&amp;DATE($B$3,G$6,1),'Bill Log'!$A$6:$A$2505,"&lt;"&amp;EDATE(DATE($B$3,G$6,1),1)))</f>
        <v/>
      </c>
      <c r="H38" s="57">
        <f>IF($A38="","",SUMIFS('Bill Log'!$F$6:$F$2505,'Bill Log'!$B$6:$B$2505,$A38,'Bill Log'!$A$6:$A$2505,"&gt;="&amp;DATE($B$3,H$6,1),'Bill Log'!$A$6:$A$2505,"&lt;"&amp;EDATE(DATE($B$3,H$6,1),1)))</f>
        <v/>
      </c>
      <c r="I38" s="57">
        <f>IF($A38="","",SUMIFS('Bill Log'!$F$6:$F$2505,'Bill Log'!$B$6:$B$2505,$A38,'Bill Log'!$A$6:$A$2505,"&gt;="&amp;DATE($B$3,I$6,1),'Bill Log'!$A$6:$A$2505,"&lt;"&amp;EDATE(DATE($B$3,I$6,1),1)))</f>
        <v/>
      </c>
      <c r="J38" s="57">
        <f>IF($A38="","",SUMIFS('Bill Log'!$F$6:$F$2505,'Bill Log'!$B$6:$B$2505,$A38,'Bill Log'!$A$6:$A$2505,"&gt;="&amp;DATE($B$3,J$6,1),'Bill Log'!$A$6:$A$2505,"&lt;"&amp;EDATE(DATE($B$3,J$6,1),1)))</f>
        <v/>
      </c>
      <c r="K38" s="57">
        <f>IF($A38="","",SUMIFS('Bill Log'!$F$6:$F$2505,'Bill Log'!$B$6:$B$2505,$A38,'Bill Log'!$A$6:$A$2505,"&gt;="&amp;DATE($B$3,K$6,1),'Bill Log'!$A$6:$A$2505,"&lt;"&amp;EDATE(DATE($B$3,K$6,1),1)))</f>
        <v/>
      </c>
      <c r="L38" s="57">
        <f>IF($A38="","",SUMIFS('Bill Log'!$F$6:$F$2505,'Bill Log'!$B$6:$B$2505,$A38,'Bill Log'!$A$6:$A$2505,"&gt;="&amp;DATE($B$3,L$6,1),'Bill Log'!$A$6:$A$2505,"&lt;"&amp;EDATE(DATE($B$3,L$6,1),1)))</f>
        <v/>
      </c>
      <c r="M38" s="57">
        <f>IF($A38="","",SUMIFS('Bill Log'!$F$6:$F$2505,'Bill Log'!$B$6:$B$2505,$A38,'Bill Log'!$A$6:$A$2505,"&gt;="&amp;DATE($B$3,M$6,1),'Bill Log'!$A$6:$A$2505,"&lt;"&amp;EDATE(DATE($B$3,M$6,1),1)))</f>
        <v/>
      </c>
      <c r="N38" s="58">
        <f>IF($A38="","",SUM(B38:M38))</f>
        <v/>
      </c>
      <c r="O38" s="50" t="n"/>
    </row>
    <row r="39" ht="15" customHeight="1" s="36">
      <c r="A39" s="50">
        <f>IF(Lists!A8="","",Lists!A8)</f>
        <v/>
      </c>
      <c r="B39" s="57">
        <f>IF($A39="","",SUMIFS('Bill Log'!$F$6:$F$2505,'Bill Log'!$B$6:$B$2505,$A39,'Bill Log'!$A$6:$A$2505,"&gt;="&amp;DATE($B$3,B$6,1),'Bill Log'!$A$6:$A$2505,"&lt;"&amp;EDATE(DATE($B$3,B$6,1),1)))</f>
        <v/>
      </c>
      <c r="C39" s="57">
        <f>IF($A39="","",SUMIFS('Bill Log'!$F$6:$F$2505,'Bill Log'!$B$6:$B$2505,$A39,'Bill Log'!$A$6:$A$2505,"&gt;="&amp;DATE($B$3,C$6,1),'Bill Log'!$A$6:$A$2505,"&lt;"&amp;EDATE(DATE($B$3,C$6,1),1)))</f>
        <v/>
      </c>
      <c r="D39" s="57">
        <f>IF($A39="","",SUMIFS('Bill Log'!$F$6:$F$2505,'Bill Log'!$B$6:$B$2505,$A39,'Bill Log'!$A$6:$A$2505,"&gt;="&amp;DATE($B$3,D$6,1),'Bill Log'!$A$6:$A$2505,"&lt;"&amp;EDATE(DATE($B$3,D$6,1),1)))</f>
        <v/>
      </c>
      <c r="E39" s="57">
        <f>IF($A39="","",SUMIFS('Bill Log'!$F$6:$F$2505,'Bill Log'!$B$6:$B$2505,$A39,'Bill Log'!$A$6:$A$2505,"&gt;="&amp;DATE($B$3,E$6,1),'Bill Log'!$A$6:$A$2505,"&lt;"&amp;EDATE(DATE($B$3,E$6,1),1)))</f>
        <v/>
      </c>
      <c r="F39" s="57">
        <f>IF($A39="","",SUMIFS('Bill Log'!$F$6:$F$2505,'Bill Log'!$B$6:$B$2505,$A39,'Bill Log'!$A$6:$A$2505,"&gt;="&amp;DATE($B$3,F$6,1),'Bill Log'!$A$6:$A$2505,"&lt;"&amp;EDATE(DATE($B$3,F$6,1),1)))</f>
        <v/>
      </c>
      <c r="G39" s="57">
        <f>IF($A39="","",SUMIFS('Bill Log'!$F$6:$F$2505,'Bill Log'!$B$6:$B$2505,$A39,'Bill Log'!$A$6:$A$2505,"&gt;="&amp;DATE($B$3,G$6,1),'Bill Log'!$A$6:$A$2505,"&lt;"&amp;EDATE(DATE($B$3,G$6,1),1)))</f>
        <v/>
      </c>
      <c r="H39" s="57">
        <f>IF($A39="","",SUMIFS('Bill Log'!$F$6:$F$2505,'Bill Log'!$B$6:$B$2505,$A39,'Bill Log'!$A$6:$A$2505,"&gt;="&amp;DATE($B$3,H$6,1),'Bill Log'!$A$6:$A$2505,"&lt;"&amp;EDATE(DATE($B$3,H$6,1),1)))</f>
        <v/>
      </c>
      <c r="I39" s="57">
        <f>IF($A39="","",SUMIFS('Bill Log'!$F$6:$F$2505,'Bill Log'!$B$6:$B$2505,$A39,'Bill Log'!$A$6:$A$2505,"&gt;="&amp;DATE($B$3,I$6,1),'Bill Log'!$A$6:$A$2505,"&lt;"&amp;EDATE(DATE($B$3,I$6,1),1)))</f>
        <v/>
      </c>
      <c r="J39" s="57">
        <f>IF($A39="","",SUMIFS('Bill Log'!$F$6:$F$2505,'Bill Log'!$B$6:$B$2505,$A39,'Bill Log'!$A$6:$A$2505,"&gt;="&amp;DATE($B$3,J$6,1),'Bill Log'!$A$6:$A$2505,"&lt;"&amp;EDATE(DATE($B$3,J$6,1),1)))</f>
        <v/>
      </c>
      <c r="K39" s="57">
        <f>IF($A39="","",SUMIFS('Bill Log'!$F$6:$F$2505,'Bill Log'!$B$6:$B$2505,$A39,'Bill Log'!$A$6:$A$2505,"&gt;="&amp;DATE($B$3,K$6,1),'Bill Log'!$A$6:$A$2505,"&lt;"&amp;EDATE(DATE($B$3,K$6,1),1)))</f>
        <v/>
      </c>
      <c r="L39" s="57">
        <f>IF($A39="","",SUMIFS('Bill Log'!$F$6:$F$2505,'Bill Log'!$B$6:$B$2505,$A39,'Bill Log'!$A$6:$A$2505,"&gt;="&amp;DATE($B$3,L$6,1),'Bill Log'!$A$6:$A$2505,"&lt;"&amp;EDATE(DATE($B$3,L$6,1),1)))</f>
        <v/>
      </c>
      <c r="M39" s="57">
        <f>IF($A39="","",SUMIFS('Bill Log'!$F$6:$F$2505,'Bill Log'!$B$6:$B$2505,$A39,'Bill Log'!$A$6:$A$2505,"&gt;="&amp;DATE($B$3,M$6,1),'Bill Log'!$A$6:$A$2505,"&lt;"&amp;EDATE(DATE($B$3,M$6,1),1)))</f>
        <v/>
      </c>
      <c r="N39" s="58">
        <f>IF($A39="","",SUM(B39:M39))</f>
        <v/>
      </c>
      <c r="O39" s="50" t="n"/>
    </row>
    <row r="40" ht="15" customHeight="1" s="36">
      <c r="A40" s="50">
        <f>IF(Lists!A9="","",Lists!A9)</f>
        <v/>
      </c>
      <c r="B40" s="57">
        <f>IF($A40="","",SUMIFS('Bill Log'!$F$6:$F$2505,'Bill Log'!$B$6:$B$2505,$A40,'Bill Log'!$A$6:$A$2505,"&gt;="&amp;DATE($B$3,B$6,1),'Bill Log'!$A$6:$A$2505,"&lt;"&amp;EDATE(DATE($B$3,B$6,1),1)))</f>
        <v/>
      </c>
      <c r="C40" s="57">
        <f>IF($A40="","",SUMIFS('Bill Log'!$F$6:$F$2505,'Bill Log'!$B$6:$B$2505,$A40,'Bill Log'!$A$6:$A$2505,"&gt;="&amp;DATE($B$3,C$6,1),'Bill Log'!$A$6:$A$2505,"&lt;"&amp;EDATE(DATE($B$3,C$6,1),1)))</f>
        <v/>
      </c>
      <c r="D40" s="57">
        <f>IF($A40="","",SUMIFS('Bill Log'!$F$6:$F$2505,'Bill Log'!$B$6:$B$2505,$A40,'Bill Log'!$A$6:$A$2505,"&gt;="&amp;DATE($B$3,D$6,1),'Bill Log'!$A$6:$A$2505,"&lt;"&amp;EDATE(DATE($B$3,D$6,1),1)))</f>
        <v/>
      </c>
      <c r="E40" s="57">
        <f>IF($A40="","",SUMIFS('Bill Log'!$F$6:$F$2505,'Bill Log'!$B$6:$B$2505,$A40,'Bill Log'!$A$6:$A$2505,"&gt;="&amp;DATE($B$3,E$6,1),'Bill Log'!$A$6:$A$2505,"&lt;"&amp;EDATE(DATE($B$3,E$6,1),1)))</f>
        <v/>
      </c>
      <c r="F40" s="57">
        <f>IF($A40="","",SUMIFS('Bill Log'!$F$6:$F$2505,'Bill Log'!$B$6:$B$2505,$A40,'Bill Log'!$A$6:$A$2505,"&gt;="&amp;DATE($B$3,F$6,1),'Bill Log'!$A$6:$A$2505,"&lt;"&amp;EDATE(DATE($B$3,F$6,1),1)))</f>
        <v/>
      </c>
      <c r="G40" s="57">
        <f>IF($A40="","",SUMIFS('Bill Log'!$F$6:$F$2505,'Bill Log'!$B$6:$B$2505,$A40,'Bill Log'!$A$6:$A$2505,"&gt;="&amp;DATE($B$3,G$6,1),'Bill Log'!$A$6:$A$2505,"&lt;"&amp;EDATE(DATE($B$3,G$6,1),1)))</f>
        <v/>
      </c>
      <c r="H40" s="57">
        <f>IF($A40="","",SUMIFS('Bill Log'!$F$6:$F$2505,'Bill Log'!$B$6:$B$2505,$A40,'Bill Log'!$A$6:$A$2505,"&gt;="&amp;DATE($B$3,H$6,1),'Bill Log'!$A$6:$A$2505,"&lt;"&amp;EDATE(DATE($B$3,H$6,1),1)))</f>
        <v/>
      </c>
      <c r="I40" s="57">
        <f>IF($A40="","",SUMIFS('Bill Log'!$F$6:$F$2505,'Bill Log'!$B$6:$B$2505,$A40,'Bill Log'!$A$6:$A$2505,"&gt;="&amp;DATE($B$3,I$6,1),'Bill Log'!$A$6:$A$2505,"&lt;"&amp;EDATE(DATE($B$3,I$6,1),1)))</f>
        <v/>
      </c>
      <c r="J40" s="57">
        <f>IF($A40="","",SUMIFS('Bill Log'!$F$6:$F$2505,'Bill Log'!$B$6:$B$2505,$A40,'Bill Log'!$A$6:$A$2505,"&gt;="&amp;DATE($B$3,J$6,1),'Bill Log'!$A$6:$A$2505,"&lt;"&amp;EDATE(DATE($B$3,J$6,1),1)))</f>
        <v/>
      </c>
      <c r="K40" s="57">
        <f>IF($A40="","",SUMIFS('Bill Log'!$F$6:$F$2505,'Bill Log'!$B$6:$B$2505,$A40,'Bill Log'!$A$6:$A$2505,"&gt;="&amp;DATE($B$3,K$6,1),'Bill Log'!$A$6:$A$2505,"&lt;"&amp;EDATE(DATE($B$3,K$6,1),1)))</f>
        <v/>
      </c>
      <c r="L40" s="57">
        <f>IF($A40="","",SUMIFS('Bill Log'!$F$6:$F$2505,'Bill Log'!$B$6:$B$2505,$A40,'Bill Log'!$A$6:$A$2505,"&gt;="&amp;DATE($B$3,L$6,1),'Bill Log'!$A$6:$A$2505,"&lt;"&amp;EDATE(DATE($B$3,L$6,1),1)))</f>
        <v/>
      </c>
      <c r="M40" s="57">
        <f>IF($A40="","",SUMIFS('Bill Log'!$F$6:$F$2505,'Bill Log'!$B$6:$B$2505,$A40,'Bill Log'!$A$6:$A$2505,"&gt;="&amp;DATE($B$3,M$6,1),'Bill Log'!$A$6:$A$2505,"&lt;"&amp;EDATE(DATE($B$3,M$6,1),1)))</f>
        <v/>
      </c>
      <c r="N40" s="58">
        <f>IF($A40="","",SUM(B40:M40))</f>
        <v/>
      </c>
      <c r="O40" s="50" t="n"/>
    </row>
    <row r="41" ht="15" customHeight="1" s="36">
      <c r="A41" s="50">
        <f>IF(Lists!A10="","",Lists!A10)</f>
        <v/>
      </c>
      <c r="B41" s="57">
        <f>IF($A41="","",SUMIFS('Bill Log'!$F$6:$F$2505,'Bill Log'!$B$6:$B$2505,$A41,'Bill Log'!$A$6:$A$2505,"&gt;="&amp;DATE($B$3,B$6,1),'Bill Log'!$A$6:$A$2505,"&lt;"&amp;EDATE(DATE($B$3,B$6,1),1)))</f>
        <v/>
      </c>
      <c r="C41" s="57">
        <f>IF($A41="","",SUMIFS('Bill Log'!$F$6:$F$2505,'Bill Log'!$B$6:$B$2505,$A41,'Bill Log'!$A$6:$A$2505,"&gt;="&amp;DATE($B$3,C$6,1),'Bill Log'!$A$6:$A$2505,"&lt;"&amp;EDATE(DATE($B$3,C$6,1),1)))</f>
        <v/>
      </c>
      <c r="D41" s="57">
        <f>IF($A41="","",SUMIFS('Bill Log'!$F$6:$F$2505,'Bill Log'!$B$6:$B$2505,$A41,'Bill Log'!$A$6:$A$2505,"&gt;="&amp;DATE($B$3,D$6,1),'Bill Log'!$A$6:$A$2505,"&lt;"&amp;EDATE(DATE($B$3,D$6,1),1)))</f>
        <v/>
      </c>
      <c r="E41" s="57">
        <f>IF($A41="","",SUMIFS('Bill Log'!$F$6:$F$2505,'Bill Log'!$B$6:$B$2505,$A41,'Bill Log'!$A$6:$A$2505,"&gt;="&amp;DATE($B$3,E$6,1),'Bill Log'!$A$6:$A$2505,"&lt;"&amp;EDATE(DATE($B$3,E$6,1),1)))</f>
        <v/>
      </c>
      <c r="F41" s="57">
        <f>IF($A41="","",SUMIFS('Bill Log'!$F$6:$F$2505,'Bill Log'!$B$6:$B$2505,$A41,'Bill Log'!$A$6:$A$2505,"&gt;="&amp;DATE($B$3,F$6,1),'Bill Log'!$A$6:$A$2505,"&lt;"&amp;EDATE(DATE($B$3,F$6,1),1)))</f>
        <v/>
      </c>
      <c r="G41" s="57">
        <f>IF($A41="","",SUMIFS('Bill Log'!$F$6:$F$2505,'Bill Log'!$B$6:$B$2505,$A41,'Bill Log'!$A$6:$A$2505,"&gt;="&amp;DATE($B$3,G$6,1),'Bill Log'!$A$6:$A$2505,"&lt;"&amp;EDATE(DATE($B$3,G$6,1),1)))</f>
        <v/>
      </c>
      <c r="H41" s="57">
        <f>IF($A41="","",SUMIFS('Bill Log'!$F$6:$F$2505,'Bill Log'!$B$6:$B$2505,$A41,'Bill Log'!$A$6:$A$2505,"&gt;="&amp;DATE($B$3,H$6,1),'Bill Log'!$A$6:$A$2505,"&lt;"&amp;EDATE(DATE($B$3,H$6,1),1)))</f>
        <v/>
      </c>
      <c r="I41" s="57">
        <f>IF($A41="","",SUMIFS('Bill Log'!$F$6:$F$2505,'Bill Log'!$B$6:$B$2505,$A41,'Bill Log'!$A$6:$A$2505,"&gt;="&amp;DATE($B$3,I$6,1),'Bill Log'!$A$6:$A$2505,"&lt;"&amp;EDATE(DATE($B$3,I$6,1),1)))</f>
        <v/>
      </c>
      <c r="J41" s="57">
        <f>IF($A41="","",SUMIFS('Bill Log'!$F$6:$F$2505,'Bill Log'!$B$6:$B$2505,$A41,'Bill Log'!$A$6:$A$2505,"&gt;="&amp;DATE($B$3,J$6,1),'Bill Log'!$A$6:$A$2505,"&lt;"&amp;EDATE(DATE($B$3,J$6,1),1)))</f>
        <v/>
      </c>
      <c r="K41" s="57">
        <f>IF($A41="","",SUMIFS('Bill Log'!$F$6:$F$2505,'Bill Log'!$B$6:$B$2505,$A41,'Bill Log'!$A$6:$A$2505,"&gt;="&amp;DATE($B$3,K$6,1),'Bill Log'!$A$6:$A$2505,"&lt;"&amp;EDATE(DATE($B$3,K$6,1),1)))</f>
        <v/>
      </c>
      <c r="L41" s="57">
        <f>IF($A41="","",SUMIFS('Bill Log'!$F$6:$F$2505,'Bill Log'!$B$6:$B$2505,$A41,'Bill Log'!$A$6:$A$2505,"&gt;="&amp;DATE($B$3,L$6,1),'Bill Log'!$A$6:$A$2505,"&lt;"&amp;EDATE(DATE($B$3,L$6,1),1)))</f>
        <v/>
      </c>
      <c r="M41" s="57">
        <f>IF($A41="","",SUMIFS('Bill Log'!$F$6:$F$2505,'Bill Log'!$B$6:$B$2505,$A41,'Bill Log'!$A$6:$A$2505,"&gt;="&amp;DATE($B$3,M$6,1),'Bill Log'!$A$6:$A$2505,"&lt;"&amp;EDATE(DATE($B$3,M$6,1),1)))</f>
        <v/>
      </c>
      <c r="N41" s="58">
        <f>IF($A41="","",SUM(B41:M41))</f>
        <v/>
      </c>
      <c r="O41" s="50" t="n"/>
    </row>
    <row r="42" ht="15" customHeight="1" s="36">
      <c r="A42" s="50">
        <f>IF(Lists!A11="","",Lists!A11)</f>
        <v/>
      </c>
      <c r="B42" s="57">
        <f>IF($A42="","",SUMIFS('Bill Log'!$F$6:$F$2505,'Bill Log'!$B$6:$B$2505,$A42,'Bill Log'!$A$6:$A$2505,"&gt;="&amp;DATE($B$3,B$6,1),'Bill Log'!$A$6:$A$2505,"&lt;"&amp;EDATE(DATE($B$3,B$6,1),1)))</f>
        <v/>
      </c>
      <c r="C42" s="57">
        <f>IF($A42="","",SUMIFS('Bill Log'!$F$6:$F$2505,'Bill Log'!$B$6:$B$2505,$A42,'Bill Log'!$A$6:$A$2505,"&gt;="&amp;DATE($B$3,C$6,1),'Bill Log'!$A$6:$A$2505,"&lt;"&amp;EDATE(DATE($B$3,C$6,1),1)))</f>
        <v/>
      </c>
      <c r="D42" s="57">
        <f>IF($A42="","",SUMIFS('Bill Log'!$F$6:$F$2505,'Bill Log'!$B$6:$B$2505,$A42,'Bill Log'!$A$6:$A$2505,"&gt;="&amp;DATE($B$3,D$6,1),'Bill Log'!$A$6:$A$2505,"&lt;"&amp;EDATE(DATE($B$3,D$6,1),1)))</f>
        <v/>
      </c>
      <c r="E42" s="57">
        <f>IF($A42="","",SUMIFS('Bill Log'!$F$6:$F$2505,'Bill Log'!$B$6:$B$2505,$A42,'Bill Log'!$A$6:$A$2505,"&gt;="&amp;DATE($B$3,E$6,1),'Bill Log'!$A$6:$A$2505,"&lt;"&amp;EDATE(DATE($B$3,E$6,1),1)))</f>
        <v/>
      </c>
      <c r="F42" s="57">
        <f>IF($A42="","",SUMIFS('Bill Log'!$F$6:$F$2505,'Bill Log'!$B$6:$B$2505,$A42,'Bill Log'!$A$6:$A$2505,"&gt;="&amp;DATE($B$3,F$6,1),'Bill Log'!$A$6:$A$2505,"&lt;"&amp;EDATE(DATE($B$3,F$6,1),1)))</f>
        <v/>
      </c>
      <c r="G42" s="57">
        <f>IF($A42="","",SUMIFS('Bill Log'!$F$6:$F$2505,'Bill Log'!$B$6:$B$2505,$A42,'Bill Log'!$A$6:$A$2505,"&gt;="&amp;DATE($B$3,G$6,1),'Bill Log'!$A$6:$A$2505,"&lt;"&amp;EDATE(DATE($B$3,G$6,1),1)))</f>
        <v/>
      </c>
      <c r="H42" s="57">
        <f>IF($A42="","",SUMIFS('Bill Log'!$F$6:$F$2505,'Bill Log'!$B$6:$B$2505,$A42,'Bill Log'!$A$6:$A$2505,"&gt;="&amp;DATE($B$3,H$6,1),'Bill Log'!$A$6:$A$2505,"&lt;"&amp;EDATE(DATE($B$3,H$6,1),1)))</f>
        <v/>
      </c>
      <c r="I42" s="57">
        <f>IF($A42="","",SUMIFS('Bill Log'!$F$6:$F$2505,'Bill Log'!$B$6:$B$2505,$A42,'Bill Log'!$A$6:$A$2505,"&gt;="&amp;DATE($B$3,I$6,1),'Bill Log'!$A$6:$A$2505,"&lt;"&amp;EDATE(DATE($B$3,I$6,1),1)))</f>
        <v/>
      </c>
      <c r="J42" s="57">
        <f>IF($A42="","",SUMIFS('Bill Log'!$F$6:$F$2505,'Bill Log'!$B$6:$B$2505,$A42,'Bill Log'!$A$6:$A$2505,"&gt;="&amp;DATE($B$3,J$6,1),'Bill Log'!$A$6:$A$2505,"&lt;"&amp;EDATE(DATE($B$3,J$6,1),1)))</f>
        <v/>
      </c>
      <c r="K42" s="57">
        <f>IF($A42="","",SUMIFS('Bill Log'!$F$6:$F$2505,'Bill Log'!$B$6:$B$2505,$A42,'Bill Log'!$A$6:$A$2505,"&gt;="&amp;DATE($B$3,K$6,1),'Bill Log'!$A$6:$A$2505,"&lt;"&amp;EDATE(DATE($B$3,K$6,1),1)))</f>
        <v/>
      </c>
      <c r="L42" s="57">
        <f>IF($A42="","",SUMIFS('Bill Log'!$F$6:$F$2505,'Bill Log'!$B$6:$B$2505,$A42,'Bill Log'!$A$6:$A$2505,"&gt;="&amp;DATE($B$3,L$6,1),'Bill Log'!$A$6:$A$2505,"&lt;"&amp;EDATE(DATE($B$3,L$6,1),1)))</f>
        <v/>
      </c>
      <c r="M42" s="57">
        <f>IF($A42="","",SUMIFS('Bill Log'!$F$6:$F$2505,'Bill Log'!$B$6:$B$2505,$A42,'Bill Log'!$A$6:$A$2505,"&gt;="&amp;DATE($B$3,M$6,1),'Bill Log'!$A$6:$A$2505,"&lt;"&amp;EDATE(DATE($B$3,M$6,1),1)))</f>
        <v/>
      </c>
      <c r="N42" s="58">
        <f>IF($A42="","",SUM(B42:M42))</f>
        <v/>
      </c>
      <c r="O42" s="50" t="n"/>
    </row>
    <row r="43" ht="15" customHeight="1" s="36">
      <c r="A43" s="50">
        <f>IF(Lists!A12="","",Lists!A12)</f>
        <v/>
      </c>
      <c r="B43" s="57">
        <f>IF($A43="","",SUMIFS('Bill Log'!$F$6:$F$2505,'Bill Log'!$B$6:$B$2505,$A43,'Bill Log'!$A$6:$A$2505,"&gt;="&amp;DATE($B$3,B$6,1),'Bill Log'!$A$6:$A$2505,"&lt;"&amp;EDATE(DATE($B$3,B$6,1),1)))</f>
        <v/>
      </c>
      <c r="C43" s="57">
        <f>IF($A43="","",SUMIFS('Bill Log'!$F$6:$F$2505,'Bill Log'!$B$6:$B$2505,$A43,'Bill Log'!$A$6:$A$2505,"&gt;="&amp;DATE($B$3,C$6,1),'Bill Log'!$A$6:$A$2505,"&lt;"&amp;EDATE(DATE($B$3,C$6,1),1)))</f>
        <v/>
      </c>
      <c r="D43" s="57">
        <f>IF($A43="","",SUMIFS('Bill Log'!$F$6:$F$2505,'Bill Log'!$B$6:$B$2505,$A43,'Bill Log'!$A$6:$A$2505,"&gt;="&amp;DATE($B$3,D$6,1),'Bill Log'!$A$6:$A$2505,"&lt;"&amp;EDATE(DATE($B$3,D$6,1),1)))</f>
        <v/>
      </c>
      <c r="E43" s="57">
        <f>IF($A43="","",SUMIFS('Bill Log'!$F$6:$F$2505,'Bill Log'!$B$6:$B$2505,$A43,'Bill Log'!$A$6:$A$2505,"&gt;="&amp;DATE($B$3,E$6,1),'Bill Log'!$A$6:$A$2505,"&lt;"&amp;EDATE(DATE($B$3,E$6,1),1)))</f>
        <v/>
      </c>
      <c r="F43" s="57">
        <f>IF($A43="","",SUMIFS('Bill Log'!$F$6:$F$2505,'Bill Log'!$B$6:$B$2505,$A43,'Bill Log'!$A$6:$A$2505,"&gt;="&amp;DATE($B$3,F$6,1),'Bill Log'!$A$6:$A$2505,"&lt;"&amp;EDATE(DATE($B$3,F$6,1),1)))</f>
        <v/>
      </c>
      <c r="G43" s="57">
        <f>IF($A43="","",SUMIFS('Bill Log'!$F$6:$F$2505,'Bill Log'!$B$6:$B$2505,$A43,'Bill Log'!$A$6:$A$2505,"&gt;="&amp;DATE($B$3,G$6,1),'Bill Log'!$A$6:$A$2505,"&lt;"&amp;EDATE(DATE($B$3,G$6,1),1)))</f>
        <v/>
      </c>
      <c r="H43" s="57">
        <f>IF($A43="","",SUMIFS('Bill Log'!$F$6:$F$2505,'Bill Log'!$B$6:$B$2505,$A43,'Bill Log'!$A$6:$A$2505,"&gt;="&amp;DATE($B$3,H$6,1),'Bill Log'!$A$6:$A$2505,"&lt;"&amp;EDATE(DATE($B$3,H$6,1),1)))</f>
        <v/>
      </c>
      <c r="I43" s="57">
        <f>IF($A43="","",SUMIFS('Bill Log'!$F$6:$F$2505,'Bill Log'!$B$6:$B$2505,$A43,'Bill Log'!$A$6:$A$2505,"&gt;="&amp;DATE($B$3,I$6,1),'Bill Log'!$A$6:$A$2505,"&lt;"&amp;EDATE(DATE($B$3,I$6,1),1)))</f>
        <v/>
      </c>
      <c r="J43" s="57">
        <f>IF($A43="","",SUMIFS('Bill Log'!$F$6:$F$2505,'Bill Log'!$B$6:$B$2505,$A43,'Bill Log'!$A$6:$A$2505,"&gt;="&amp;DATE($B$3,J$6,1),'Bill Log'!$A$6:$A$2505,"&lt;"&amp;EDATE(DATE($B$3,J$6,1),1)))</f>
        <v/>
      </c>
      <c r="K43" s="57">
        <f>IF($A43="","",SUMIFS('Bill Log'!$F$6:$F$2505,'Bill Log'!$B$6:$B$2505,$A43,'Bill Log'!$A$6:$A$2505,"&gt;="&amp;DATE($B$3,K$6,1),'Bill Log'!$A$6:$A$2505,"&lt;"&amp;EDATE(DATE($B$3,K$6,1),1)))</f>
        <v/>
      </c>
      <c r="L43" s="57">
        <f>IF($A43="","",SUMIFS('Bill Log'!$F$6:$F$2505,'Bill Log'!$B$6:$B$2505,$A43,'Bill Log'!$A$6:$A$2505,"&gt;="&amp;DATE($B$3,L$6,1),'Bill Log'!$A$6:$A$2505,"&lt;"&amp;EDATE(DATE($B$3,L$6,1),1)))</f>
        <v/>
      </c>
      <c r="M43" s="57">
        <f>IF($A43="","",SUMIFS('Bill Log'!$F$6:$F$2505,'Bill Log'!$B$6:$B$2505,$A43,'Bill Log'!$A$6:$A$2505,"&gt;="&amp;DATE($B$3,M$6,1),'Bill Log'!$A$6:$A$2505,"&lt;"&amp;EDATE(DATE($B$3,M$6,1),1)))</f>
        <v/>
      </c>
      <c r="N43" s="58">
        <f>IF($A43="","",SUM(B43:M43))</f>
        <v/>
      </c>
      <c r="O43" s="50" t="n"/>
    </row>
    <row r="44" ht="15" customHeight="1" s="36">
      <c r="A44" s="50">
        <f>IF(Lists!A13="","",Lists!A13)</f>
        <v/>
      </c>
      <c r="B44" s="57">
        <f>IF($A44="","",SUMIFS('Bill Log'!$F$6:$F$2505,'Bill Log'!$B$6:$B$2505,$A44,'Bill Log'!$A$6:$A$2505,"&gt;="&amp;DATE($B$3,B$6,1),'Bill Log'!$A$6:$A$2505,"&lt;"&amp;EDATE(DATE($B$3,B$6,1),1)))</f>
        <v/>
      </c>
      <c r="C44" s="57">
        <f>IF($A44="","",SUMIFS('Bill Log'!$F$6:$F$2505,'Bill Log'!$B$6:$B$2505,$A44,'Bill Log'!$A$6:$A$2505,"&gt;="&amp;DATE($B$3,C$6,1),'Bill Log'!$A$6:$A$2505,"&lt;"&amp;EDATE(DATE($B$3,C$6,1),1)))</f>
        <v/>
      </c>
      <c r="D44" s="57">
        <f>IF($A44="","",SUMIFS('Bill Log'!$F$6:$F$2505,'Bill Log'!$B$6:$B$2505,$A44,'Bill Log'!$A$6:$A$2505,"&gt;="&amp;DATE($B$3,D$6,1),'Bill Log'!$A$6:$A$2505,"&lt;"&amp;EDATE(DATE($B$3,D$6,1),1)))</f>
        <v/>
      </c>
      <c r="E44" s="57">
        <f>IF($A44="","",SUMIFS('Bill Log'!$F$6:$F$2505,'Bill Log'!$B$6:$B$2505,$A44,'Bill Log'!$A$6:$A$2505,"&gt;="&amp;DATE($B$3,E$6,1),'Bill Log'!$A$6:$A$2505,"&lt;"&amp;EDATE(DATE($B$3,E$6,1),1)))</f>
        <v/>
      </c>
      <c r="F44" s="57">
        <f>IF($A44="","",SUMIFS('Bill Log'!$F$6:$F$2505,'Bill Log'!$B$6:$B$2505,$A44,'Bill Log'!$A$6:$A$2505,"&gt;="&amp;DATE($B$3,F$6,1),'Bill Log'!$A$6:$A$2505,"&lt;"&amp;EDATE(DATE($B$3,F$6,1),1)))</f>
        <v/>
      </c>
      <c r="G44" s="57">
        <f>IF($A44="","",SUMIFS('Bill Log'!$F$6:$F$2505,'Bill Log'!$B$6:$B$2505,$A44,'Bill Log'!$A$6:$A$2505,"&gt;="&amp;DATE($B$3,G$6,1),'Bill Log'!$A$6:$A$2505,"&lt;"&amp;EDATE(DATE($B$3,G$6,1),1)))</f>
        <v/>
      </c>
      <c r="H44" s="57">
        <f>IF($A44="","",SUMIFS('Bill Log'!$F$6:$F$2505,'Bill Log'!$B$6:$B$2505,$A44,'Bill Log'!$A$6:$A$2505,"&gt;="&amp;DATE($B$3,H$6,1),'Bill Log'!$A$6:$A$2505,"&lt;"&amp;EDATE(DATE($B$3,H$6,1),1)))</f>
        <v/>
      </c>
      <c r="I44" s="57">
        <f>IF($A44="","",SUMIFS('Bill Log'!$F$6:$F$2505,'Bill Log'!$B$6:$B$2505,$A44,'Bill Log'!$A$6:$A$2505,"&gt;="&amp;DATE($B$3,I$6,1),'Bill Log'!$A$6:$A$2505,"&lt;"&amp;EDATE(DATE($B$3,I$6,1),1)))</f>
        <v/>
      </c>
      <c r="J44" s="57">
        <f>IF($A44="","",SUMIFS('Bill Log'!$F$6:$F$2505,'Bill Log'!$B$6:$B$2505,$A44,'Bill Log'!$A$6:$A$2505,"&gt;="&amp;DATE($B$3,J$6,1),'Bill Log'!$A$6:$A$2505,"&lt;"&amp;EDATE(DATE($B$3,J$6,1),1)))</f>
        <v/>
      </c>
      <c r="K44" s="57">
        <f>IF($A44="","",SUMIFS('Bill Log'!$F$6:$F$2505,'Bill Log'!$B$6:$B$2505,$A44,'Bill Log'!$A$6:$A$2505,"&gt;="&amp;DATE($B$3,K$6,1),'Bill Log'!$A$6:$A$2505,"&lt;"&amp;EDATE(DATE($B$3,K$6,1),1)))</f>
        <v/>
      </c>
      <c r="L44" s="57">
        <f>IF($A44="","",SUMIFS('Bill Log'!$F$6:$F$2505,'Bill Log'!$B$6:$B$2505,$A44,'Bill Log'!$A$6:$A$2505,"&gt;="&amp;DATE($B$3,L$6,1),'Bill Log'!$A$6:$A$2505,"&lt;"&amp;EDATE(DATE($B$3,L$6,1),1)))</f>
        <v/>
      </c>
      <c r="M44" s="57">
        <f>IF($A44="","",SUMIFS('Bill Log'!$F$6:$F$2505,'Bill Log'!$B$6:$B$2505,$A44,'Bill Log'!$A$6:$A$2505,"&gt;="&amp;DATE($B$3,M$6,1),'Bill Log'!$A$6:$A$2505,"&lt;"&amp;EDATE(DATE($B$3,M$6,1),1)))</f>
        <v/>
      </c>
      <c r="N44" s="58">
        <f>IF($A44="","",SUM(B44:M44))</f>
        <v/>
      </c>
      <c r="O44" s="50" t="n"/>
    </row>
    <row r="45" ht="15" customHeight="1" s="36">
      <c r="A45" s="50">
        <f>IF(Lists!A14="","",Lists!A14)</f>
        <v/>
      </c>
      <c r="B45" s="57">
        <f>IF($A45="","",SUMIFS('Bill Log'!$F$6:$F$2505,'Bill Log'!$B$6:$B$2505,$A45,'Bill Log'!$A$6:$A$2505,"&gt;="&amp;DATE($B$3,B$6,1),'Bill Log'!$A$6:$A$2505,"&lt;"&amp;EDATE(DATE($B$3,B$6,1),1)))</f>
        <v/>
      </c>
      <c r="C45" s="57">
        <f>IF($A45="","",SUMIFS('Bill Log'!$F$6:$F$2505,'Bill Log'!$B$6:$B$2505,$A45,'Bill Log'!$A$6:$A$2505,"&gt;="&amp;DATE($B$3,C$6,1),'Bill Log'!$A$6:$A$2505,"&lt;"&amp;EDATE(DATE($B$3,C$6,1),1)))</f>
        <v/>
      </c>
      <c r="D45" s="57">
        <f>IF($A45="","",SUMIFS('Bill Log'!$F$6:$F$2505,'Bill Log'!$B$6:$B$2505,$A45,'Bill Log'!$A$6:$A$2505,"&gt;="&amp;DATE($B$3,D$6,1),'Bill Log'!$A$6:$A$2505,"&lt;"&amp;EDATE(DATE($B$3,D$6,1),1)))</f>
        <v/>
      </c>
      <c r="E45" s="57">
        <f>IF($A45="","",SUMIFS('Bill Log'!$F$6:$F$2505,'Bill Log'!$B$6:$B$2505,$A45,'Bill Log'!$A$6:$A$2505,"&gt;="&amp;DATE($B$3,E$6,1),'Bill Log'!$A$6:$A$2505,"&lt;"&amp;EDATE(DATE($B$3,E$6,1),1)))</f>
        <v/>
      </c>
      <c r="F45" s="57">
        <f>IF($A45="","",SUMIFS('Bill Log'!$F$6:$F$2505,'Bill Log'!$B$6:$B$2505,$A45,'Bill Log'!$A$6:$A$2505,"&gt;="&amp;DATE($B$3,F$6,1),'Bill Log'!$A$6:$A$2505,"&lt;"&amp;EDATE(DATE($B$3,F$6,1),1)))</f>
        <v/>
      </c>
      <c r="G45" s="57">
        <f>IF($A45="","",SUMIFS('Bill Log'!$F$6:$F$2505,'Bill Log'!$B$6:$B$2505,$A45,'Bill Log'!$A$6:$A$2505,"&gt;="&amp;DATE($B$3,G$6,1),'Bill Log'!$A$6:$A$2505,"&lt;"&amp;EDATE(DATE($B$3,G$6,1),1)))</f>
        <v/>
      </c>
      <c r="H45" s="57">
        <f>IF($A45="","",SUMIFS('Bill Log'!$F$6:$F$2505,'Bill Log'!$B$6:$B$2505,$A45,'Bill Log'!$A$6:$A$2505,"&gt;="&amp;DATE($B$3,H$6,1),'Bill Log'!$A$6:$A$2505,"&lt;"&amp;EDATE(DATE($B$3,H$6,1),1)))</f>
        <v/>
      </c>
      <c r="I45" s="57">
        <f>IF($A45="","",SUMIFS('Bill Log'!$F$6:$F$2505,'Bill Log'!$B$6:$B$2505,$A45,'Bill Log'!$A$6:$A$2505,"&gt;="&amp;DATE($B$3,I$6,1),'Bill Log'!$A$6:$A$2505,"&lt;"&amp;EDATE(DATE($B$3,I$6,1),1)))</f>
        <v/>
      </c>
      <c r="J45" s="57">
        <f>IF($A45="","",SUMIFS('Bill Log'!$F$6:$F$2505,'Bill Log'!$B$6:$B$2505,$A45,'Bill Log'!$A$6:$A$2505,"&gt;="&amp;DATE($B$3,J$6,1),'Bill Log'!$A$6:$A$2505,"&lt;"&amp;EDATE(DATE($B$3,J$6,1),1)))</f>
        <v/>
      </c>
      <c r="K45" s="57">
        <f>IF($A45="","",SUMIFS('Bill Log'!$F$6:$F$2505,'Bill Log'!$B$6:$B$2505,$A45,'Bill Log'!$A$6:$A$2505,"&gt;="&amp;DATE($B$3,K$6,1),'Bill Log'!$A$6:$A$2505,"&lt;"&amp;EDATE(DATE($B$3,K$6,1),1)))</f>
        <v/>
      </c>
      <c r="L45" s="57">
        <f>IF($A45="","",SUMIFS('Bill Log'!$F$6:$F$2505,'Bill Log'!$B$6:$B$2505,$A45,'Bill Log'!$A$6:$A$2505,"&gt;="&amp;DATE($B$3,L$6,1),'Bill Log'!$A$6:$A$2505,"&lt;"&amp;EDATE(DATE($B$3,L$6,1),1)))</f>
        <v/>
      </c>
      <c r="M45" s="57">
        <f>IF($A45="","",SUMIFS('Bill Log'!$F$6:$F$2505,'Bill Log'!$B$6:$B$2505,$A45,'Bill Log'!$A$6:$A$2505,"&gt;="&amp;DATE($B$3,M$6,1),'Bill Log'!$A$6:$A$2505,"&lt;"&amp;EDATE(DATE($B$3,M$6,1),1)))</f>
        <v/>
      </c>
      <c r="N45" s="58">
        <f>IF($A45="","",SUM(B45:M45))</f>
        <v/>
      </c>
      <c r="O45" s="50" t="n"/>
    </row>
    <row r="46" ht="15" customHeight="1" s="36">
      <c r="A46" s="50">
        <f>IF(Lists!A15="","",Lists!A15)</f>
        <v/>
      </c>
      <c r="B46" s="57">
        <f>IF($A46="","",SUMIFS('Bill Log'!$F$6:$F$2505,'Bill Log'!$B$6:$B$2505,$A46,'Bill Log'!$A$6:$A$2505,"&gt;="&amp;DATE($B$3,B$6,1),'Bill Log'!$A$6:$A$2505,"&lt;"&amp;EDATE(DATE($B$3,B$6,1),1)))</f>
        <v/>
      </c>
      <c r="C46" s="57">
        <f>IF($A46="","",SUMIFS('Bill Log'!$F$6:$F$2505,'Bill Log'!$B$6:$B$2505,$A46,'Bill Log'!$A$6:$A$2505,"&gt;="&amp;DATE($B$3,C$6,1),'Bill Log'!$A$6:$A$2505,"&lt;"&amp;EDATE(DATE($B$3,C$6,1),1)))</f>
        <v/>
      </c>
      <c r="D46" s="57">
        <f>IF($A46="","",SUMIFS('Bill Log'!$F$6:$F$2505,'Bill Log'!$B$6:$B$2505,$A46,'Bill Log'!$A$6:$A$2505,"&gt;="&amp;DATE($B$3,D$6,1),'Bill Log'!$A$6:$A$2505,"&lt;"&amp;EDATE(DATE($B$3,D$6,1),1)))</f>
        <v/>
      </c>
      <c r="E46" s="57">
        <f>IF($A46="","",SUMIFS('Bill Log'!$F$6:$F$2505,'Bill Log'!$B$6:$B$2505,$A46,'Bill Log'!$A$6:$A$2505,"&gt;="&amp;DATE($B$3,E$6,1),'Bill Log'!$A$6:$A$2505,"&lt;"&amp;EDATE(DATE($B$3,E$6,1),1)))</f>
        <v/>
      </c>
      <c r="F46" s="57">
        <f>IF($A46="","",SUMIFS('Bill Log'!$F$6:$F$2505,'Bill Log'!$B$6:$B$2505,$A46,'Bill Log'!$A$6:$A$2505,"&gt;="&amp;DATE($B$3,F$6,1),'Bill Log'!$A$6:$A$2505,"&lt;"&amp;EDATE(DATE($B$3,F$6,1),1)))</f>
        <v/>
      </c>
      <c r="G46" s="57">
        <f>IF($A46="","",SUMIFS('Bill Log'!$F$6:$F$2505,'Bill Log'!$B$6:$B$2505,$A46,'Bill Log'!$A$6:$A$2505,"&gt;="&amp;DATE($B$3,G$6,1),'Bill Log'!$A$6:$A$2505,"&lt;"&amp;EDATE(DATE($B$3,G$6,1),1)))</f>
        <v/>
      </c>
      <c r="H46" s="57">
        <f>IF($A46="","",SUMIFS('Bill Log'!$F$6:$F$2505,'Bill Log'!$B$6:$B$2505,$A46,'Bill Log'!$A$6:$A$2505,"&gt;="&amp;DATE($B$3,H$6,1),'Bill Log'!$A$6:$A$2505,"&lt;"&amp;EDATE(DATE($B$3,H$6,1),1)))</f>
        <v/>
      </c>
      <c r="I46" s="57">
        <f>IF($A46="","",SUMIFS('Bill Log'!$F$6:$F$2505,'Bill Log'!$B$6:$B$2505,$A46,'Bill Log'!$A$6:$A$2505,"&gt;="&amp;DATE($B$3,I$6,1),'Bill Log'!$A$6:$A$2505,"&lt;"&amp;EDATE(DATE($B$3,I$6,1),1)))</f>
        <v/>
      </c>
      <c r="J46" s="57">
        <f>IF($A46="","",SUMIFS('Bill Log'!$F$6:$F$2505,'Bill Log'!$B$6:$B$2505,$A46,'Bill Log'!$A$6:$A$2505,"&gt;="&amp;DATE($B$3,J$6,1),'Bill Log'!$A$6:$A$2505,"&lt;"&amp;EDATE(DATE($B$3,J$6,1),1)))</f>
        <v/>
      </c>
      <c r="K46" s="57">
        <f>IF($A46="","",SUMIFS('Bill Log'!$F$6:$F$2505,'Bill Log'!$B$6:$B$2505,$A46,'Bill Log'!$A$6:$A$2505,"&gt;="&amp;DATE($B$3,K$6,1),'Bill Log'!$A$6:$A$2505,"&lt;"&amp;EDATE(DATE($B$3,K$6,1),1)))</f>
        <v/>
      </c>
      <c r="L46" s="57">
        <f>IF($A46="","",SUMIFS('Bill Log'!$F$6:$F$2505,'Bill Log'!$B$6:$B$2505,$A46,'Bill Log'!$A$6:$A$2505,"&gt;="&amp;DATE($B$3,L$6,1),'Bill Log'!$A$6:$A$2505,"&lt;"&amp;EDATE(DATE($B$3,L$6,1),1)))</f>
        <v/>
      </c>
      <c r="M46" s="57">
        <f>IF($A46="","",SUMIFS('Bill Log'!$F$6:$F$2505,'Bill Log'!$B$6:$B$2505,$A46,'Bill Log'!$A$6:$A$2505,"&gt;="&amp;DATE($B$3,M$6,1),'Bill Log'!$A$6:$A$2505,"&lt;"&amp;EDATE(DATE($B$3,M$6,1),1)))</f>
        <v/>
      </c>
      <c r="N46" s="58">
        <f>IF($A46="","",SUM(B46:M46))</f>
        <v/>
      </c>
      <c r="O46" s="50" t="n"/>
    </row>
    <row r="47" ht="15" customHeight="1" s="36">
      <c r="A47" s="50">
        <f>IF(Lists!A16="","",Lists!A16)</f>
        <v/>
      </c>
      <c r="B47" s="57">
        <f>IF($A47="","",SUMIFS('Bill Log'!$F$6:$F$2505,'Bill Log'!$B$6:$B$2505,$A47,'Bill Log'!$A$6:$A$2505,"&gt;="&amp;DATE($B$3,B$6,1),'Bill Log'!$A$6:$A$2505,"&lt;"&amp;EDATE(DATE($B$3,B$6,1),1)))</f>
        <v/>
      </c>
      <c r="C47" s="57">
        <f>IF($A47="","",SUMIFS('Bill Log'!$F$6:$F$2505,'Bill Log'!$B$6:$B$2505,$A47,'Bill Log'!$A$6:$A$2505,"&gt;="&amp;DATE($B$3,C$6,1),'Bill Log'!$A$6:$A$2505,"&lt;"&amp;EDATE(DATE($B$3,C$6,1),1)))</f>
        <v/>
      </c>
      <c r="D47" s="57">
        <f>IF($A47="","",SUMIFS('Bill Log'!$F$6:$F$2505,'Bill Log'!$B$6:$B$2505,$A47,'Bill Log'!$A$6:$A$2505,"&gt;="&amp;DATE($B$3,D$6,1),'Bill Log'!$A$6:$A$2505,"&lt;"&amp;EDATE(DATE($B$3,D$6,1),1)))</f>
        <v/>
      </c>
      <c r="E47" s="57">
        <f>IF($A47="","",SUMIFS('Bill Log'!$F$6:$F$2505,'Bill Log'!$B$6:$B$2505,$A47,'Bill Log'!$A$6:$A$2505,"&gt;="&amp;DATE($B$3,E$6,1),'Bill Log'!$A$6:$A$2505,"&lt;"&amp;EDATE(DATE($B$3,E$6,1),1)))</f>
        <v/>
      </c>
      <c r="F47" s="57">
        <f>IF($A47="","",SUMIFS('Bill Log'!$F$6:$F$2505,'Bill Log'!$B$6:$B$2505,$A47,'Bill Log'!$A$6:$A$2505,"&gt;="&amp;DATE($B$3,F$6,1),'Bill Log'!$A$6:$A$2505,"&lt;"&amp;EDATE(DATE($B$3,F$6,1),1)))</f>
        <v/>
      </c>
      <c r="G47" s="57">
        <f>IF($A47="","",SUMIFS('Bill Log'!$F$6:$F$2505,'Bill Log'!$B$6:$B$2505,$A47,'Bill Log'!$A$6:$A$2505,"&gt;="&amp;DATE($B$3,G$6,1),'Bill Log'!$A$6:$A$2505,"&lt;"&amp;EDATE(DATE($B$3,G$6,1),1)))</f>
        <v/>
      </c>
      <c r="H47" s="57">
        <f>IF($A47="","",SUMIFS('Bill Log'!$F$6:$F$2505,'Bill Log'!$B$6:$B$2505,$A47,'Bill Log'!$A$6:$A$2505,"&gt;="&amp;DATE($B$3,H$6,1),'Bill Log'!$A$6:$A$2505,"&lt;"&amp;EDATE(DATE($B$3,H$6,1),1)))</f>
        <v/>
      </c>
      <c r="I47" s="57">
        <f>IF($A47="","",SUMIFS('Bill Log'!$F$6:$F$2505,'Bill Log'!$B$6:$B$2505,$A47,'Bill Log'!$A$6:$A$2505,"&gt;="&amp;DATE($B$3,I$6,1),'Bill Log'!$A$6:$A$2505,"&lt;"&amp;EDATE(DATE($B$3,I$6,1),1)))</f>
        <v/>
      </c>
      <c r="J47" s="57">
        <f>IF($A47="","",SUMIFS('Bill Log'!$F$6:$F$2505,'Bill Log'!$B$6:$B$2505,$A47,'Bill Log'!$A$6:$A$2505,"&gt;="&amp;DATE($B$3,J$6,1),'Bill Log'!$A$6:$A$2505,"&lt;"&amp;EDATE(DATE($B$3,J$6,1),1)))</f>
        <v/>
      </c>
      <c r="K47" s="57">
        <f>IF($A47="","",SUMIFS('Bill Log'!$F$6:$F$2505,'Bill Log'!$B$6:$B$2505,$A47,'Bill Log'!$A$6:$A$2505,"&gt;="&amp;DATE($B$3,K$6,1),'Bill Log'!$A$6:$A$2505,"&lt;"&amp;EDATE(DATE($B$3,K$6,1),1)))</f>
        <v/>
      </c>
      <c r="L47" s="57">
        <f>IF($A47="","",SUMIFS('Bill Log'!$F$6:$F$2505,'Bill Log'!$B$6:$B$2505,$A47,'Bill Log'!$A$6:$A$2505,"&gt;="&amp;DATE($B$3,L$6,1),'Bill Log'!$A$6:$A$2505,"&lt;"&amp;EDATE(DATE($B$3,L$6,1),1)))</f>
        <v/>
      </c>
      <c r="M47" s="57">
        <f>IF($A47="","",SUMIFS('Bill Log'!$F$6:$F$2505,'Bill Log'!$B$6:$B$2505,$A47,'Bill Log'!$A$6:$A$2505,"&gt;="&amp;DATE($B$3,M$6,1),'Bill Log'!$A$6:$A$2505,"&lt;"&amp;EDATE(DATE($B$3,M$6,1),1)))</f>
        <v/>
      </c>
      <c r="N47" s="58">
        <f>IF($A47="","",SUM(B47:M47))</f>
        <v/>
      </c>
      <c r="O47" s="50" t="n"/>
    </row>
    <row r="48" ht="15" customHeight="1" s="36">
      <c r="A48" s="50">
        <f>IF(Lists!A17="","",Lists!A17)</f>
        <v/>
      </c>
      <c r="B48" s="57">
        <f>IF($A48="","",SUMIFS('Bill Log'!$F$6:$F$2505,'Bill Log'!$B$6:$B$2505,$A48,'Bill Log'!$A$6:$A$2505,"&gt;="&amp;DATE($B$3,B$6,1),'Bill Log'!$A$6:$A$2505,"&lt;"&amp;EDATE(DATE($B$3,B$6,1),1)))</f>
        <v/>
      </c>
      <c r="C48" s="57">
        <f>IF($A48="","",SUMIFS('Bill Log'!$F$6:$F$2505,'Bill Log'!$B$6:$B$2505,$A48,'Bill Log'!$A$6:$A$2505,"&gt;="&amp;DATE($B$3,C$6,1),'Bill Log'!$A$6:$A$2505,"&lt;"&amp;EDATE(DATE($B$3,C$6,1),1)))</f>
        <v/>
      </c>
      <c r="D48" s="57">
        <f>IF($A48="","",SUMIFS('Bill Log'!$F$6:$F$2505,'Bill Log'!$B$6:$B$2505,$A48,'Bill Log'!$A$6:$A$2505,"&gt;="&amp;DATE($B$3,D$6,1),'Bill Log'!$A$6:$A$2505,"&lt;"&amp;EDATE(DATE($B$3,D$6,1),1)))</f>
        <v/>
      </c>
      <c r="E48" s="57">
        <f>IF($A48="","",SUMIFS('Bill Log'!$F$6:$F$2505,'Bill Log'!$B$6:$B$2505,$A48,'Bill Log'!$A$6:$A$2505,"&gt;="&amp;DATE($B$3,E$6,1),'Bill Log'!$A$6:$A$2505,"&lt;"&amp;EDATE(DATE($B$3,E$6,1),1)))</f>
        <v/>
      </c>
      <c r="F48" s="57">
        <f>IF($A48="","",SUMIFS('Bill Log'!$F$6:$F$2505,'Bill Log'!$B$6:$B$2505,$A48,'Bill Log'!$A$6:$A$2505,"&gt;="&amp;DATE($B$3,F$6,1),'Bill Log'!$A$6:$A$2505,"&lt;"&amp;EDATE(DATE($B$3,F$6,1),1)))</f>
        <v/>
      </c>
      <c r="G48" s="57">
        <f>IF($A48="","",SUMIFS('Bill Log'!$F$6:$F$2505,'Bill Log'!$B$6:$B$2505,$A48,'Bill Log'!$A$6:$A$2505,"&gt;="&amp;DATE($B$3,G$6,1),'Bill Log'!$A$6:$A$2505,"&lt;"&amp;EDATE(DATE($B$3,G$6,1),1)))</f>
        <v/>
      </c>
      <c r="H48" s="57">
        <f>IF($A48="","",SUMIFS('Bill Log'!$F$6:$F$2505,'Bill Log'!$B$6:$B$2505,$A48,'Bill Log'!$A$6:$A$2505,"&gt;="&amp;DATE($B$3,H$6,1),'Bill Log'!$A$6:$A$2505,"&lt;"&amp;EDATE(DATE($B$3,H$6,1),1)))</f>
        <v/>
      </c>
      <c r="I48" s="57">
        <f>IF($A48="","",SUMIFS('Bill Log'!$F$6:$F$2505,'Bill Log'!$B$6:$B$2505,$A48,'Bill Log'!$A$6:$A$2505,"&gt;="&amp;DATE($B$3,I$6,1),'Bill Log'!$A$6:$A$2505,"&lt;"&amp;EDATE(DATE($B$3,I$6,1),1)))</f>
        <v/>
      </c>
      <c r="J48" s="57">
        <f>IF($A48="","",SUMIFS('Bill Log'!$F$6:$F$2505,'Bill Log'!$B$6:$B$2505,$A48,'Bill Log'!$A$6:$A$2505,"&gt;="&amp;DATE($B$3,J$6,1),'Bill Log'!$A$6:$A$2505,"&lt;"&amp;EDATE(DATE($B$3,J$6,1),1)))</f>
        <v/>
      </c>
      <c r="K48" s="57">
        <f>IF($A48="","",SUMIFS('Bill Log'!$F$6:$F$2505,'Bill Log'!$B$6:$B$2505,$A48,'Bill Log'!$A$6:$A$2505,"&gt;="&amp;DATE($B$3,K$6,1),'Bill Log'!$A$6:$A$2505,"&lt;"&amp;EDATE(DATE($B$3,K$6,1),1)))</f>
        <v/>
      </c>
      <c r="L48" s="57">
        <f>IF($A48="","",SUMIFS('Bill Log'!$F$6:$F$2505,'Bill Log'!$B$6:$B$2505,$A48,'Bill Log'!$A$6:$A$2505,"&gt;="&amp;DATE($B$3,L$6,1),'Bill Log'!$A$6:$A$2505,"&lt;"&amp;EDATE(DATE($B$3,L$6,1),1)))</f>
        <v/>
      </c>
      <c r="M48" s="57">
        <f>IF($A48="","",SUMIFS('Bill Log'!$F$6:$F$2505,'Bill Log'!$B$6:$B$2505,$A48,'Bill Log'!$A$6:$A$2505,"&gt;="&amp;DATE($B$3,M$6,1),'Bill Log'!$A$6:$A$2505,"&lt;"&amp;EDATE(DATE($B$3,M$6,1),1)))</f>
        <v/>
      </c>
      <c r="N48" s="58">
        <f>IF($A48="","",SUM(B48:M48))</f>
        <v/>
      </c>
      <c r="O48" s="50" t="n"/>
    </row>
    <row r="49" ht="15" customHeight="1" s="36">
      <c r="A49" s="50">
        <f>IF(Lists!A18="","",Lists!A18)</f>
        <v/>
      </c>
      <c r="B49" s="57">
        <f>IF($A49="","",SUMIFS('Bill Log'!$F$6:$F$2505,'Bill Log'!$B$6:$B$2505,$A49,'Bill Log'!$A$6:$A$2505,"&gt;="&amp;DATE($B$3,B$6,1),'Bill Log'!$A$6:$A$2505,"&lt;"&amp;EDATE(DATE($B$3,B$6,1),1)))</f>
        <v/>
      </c>
      <c r="C49" s="57">
        <f>IF($A49="","",SUMIFS('Bill Log'!$F$6:$F$2505,'Bill Log'!$B$6:$B$2505,$A49,'Bill Log'!$A$6:$A$2505,"&gt;="&amp;DATE($B$3,C$6,1),'Bill Log'!$A$6:$A$2505,"&lt;"&amp;EDATE(DATE($B$3,C$6,1),1)))</f>
        <v/>
      </c>
      <c r="D49" s="57">
        <f>IF($A49="","",SUMIFS('Bill Log'!$F$6:$F$2505,'Bill Log'!$B$6:$B$2505,$A49,'Bill Log'!$A$6:$A$2505,"&gt;="&amp;DATE($B$3,D$6,1),'Bill Log'!$A$6:$A$2505,"&lt;"&amp;EDATE(DATE($B$3,D$6,1),1)))</f>
        <v/>
      </c>
      <c r="E49" s="57">
        <f>IF($A49="","",SUMIFS('Bill Log'!$F$6:$F$2505,'Bill Log'!$B$6:$B$2505,$A49,'Bill Log'!$A$6:$A$2505,"&gt;="&amp;DATE($B$3,E$6,1),'Bill Log'!$A$6:$A$2505,"&lt;"&amp;EDATE(DATE($B$3,E$6,1),1)))</f>
        <v/>
      </c>
      <c r="F49" s="57">
        <f>IF($A49="","",SUMIFS('Bill Log'!$F$6:$F$2505,'Bill Log'!$B$6:$B$2505,$A49,'Bill Log'!$A$6:$A$2505,"&gt;="&amp;DATE($B$3,F$6,1),'Bill Log'!$A$6:$A$2505,"&lt;"&amp;EDATE(DATE($B$3,F$6,1),1)))</f>
        <v/>
      </c>
      <c r="G49" s="57">
        <f>IF($A49="","",SUMIFS('Bill Log'!$F$6:$F$2505,'Bill Log'!$B$6:$B$2505,$A49,'Bill Log'!$A$6:$A$2505,"&gt;="&amp;DATE($B$3,G$6,1),'Bill Log'!$A$6:$A$2505,"&lt;"&amp;EDATE(DATE($B$3,G$6,1),1)))</f>
        <v/>
      </c>
      <c r="H49" s="57">
        <f>IF($A49="","",SUMIFS('Bill Log'!$F$6:$F$2505,'Bill Log'!$B$6:$B$2505,$A49,'Bill Log'!$A$6:$A$2505,"&gt;="&amp;DATE($B$3,H$6,1),'Bill Log'!$A$6:$A$2505,"&lt;"&amp;EDATE(DATE($B$3,H$6,1),1)))</f>
        <v/>
      </c>
      <c r="I49" s="57">
        <f>IF($A49="","",SUMIFS('Bill Log'!$F$6:$F$2505,'Bill Log'!$B$6:$B$2505,$A49,'Bill Log'!$A$6:$A$2505,"&gt;="&amp;DATE($B$3,I$6,1),'Bill Log'!$A$6:$A$2505,"&lt;"&amp;EDATE(DATE($B$3,I$6,1),1)))</f>
        <v/>
      </c>
      <c r="J49" s="57">
        <f>IF($A49="","",SUMIFS('Bill Log'!$F$6:$F$2505,'Bill Log'!$B$6:$B$2505,$A49,'Bill Log'!$A$6:$A$2505,"&gt;="&amp;DATE($B$3,J$6,1),'Bill Log'!$A$6:$A$2505,"&lt;"&amp;EDATE(DATE($B$3,J$6,1),1)))</f>
        <v/>
      </c>
      <c r="K49" s="57">
        <f>IF($A49="","",SUMIFS('Bill Log'!$F$6:$F$2505,'Bill Log'!$B$6:$B$2505,$A49,'Bill Log'!$A$6:$A$2505,"&gt;="&amp;DATE($B$3,K$6,1),'Bill Log'!$A$6:$A$2505,"&lt;"&amp;EDATE(DATE($B$3,K$6,1),1)))</f>
        <v/>
      </c>
      <c r="L49" s="57">
        <f>IF($A49="","",SUMIFS('Bill Log'!$F$6:$F$2505,'Bill Log'!$B$6:$B$2505,$A49,'Bill Log'!$A$6:$A$2505,"&gt;="&amp;DATE($B$3,L$6,1),'Bill Log'!$A$6:$A$2505,"&lt;"&amp;EDATE(DATE($B$3,L$6,1),1)))</f>
        <v/>
      </c>
      <c r="M49" s="57">
        <f>IF($A49="","",SUMIFS('Bill Log'!$F$6:$F$2505,'Bill Log'!$B$6:$B$2505,$A49,'Bill Log'!$A$6:$A$2505,"&gt;="&amp;DATE($B$3,M$6,1),'Bill Log'!$A$6:$A$2505,"&lt;"&amp;EDATE(DATE($B$3,M$6,1),1)))</f>
        <v/>
      </c>
      <c r="N49" s="58">
        <f>IF($A49="","",SUM(B49:M49))</f>
        <v/>
      </c>
      <c r="O49" s="50" t="n"/>
    </row>
    <row r="50" ht="15" customHeight="1" s="36">
      <c r="A50" s="50">
        <f>IF(Lists!A19="","",Lists!A19)</f>
        <v/>
      </c>
      <c r="B50" s="57">
        <f>IF($A50="","",SUMIFS('Bill Log'!$F$6:$F$2505,'Bill Log'!$B$6:$B$2505,$A50,'Bill Log'!$A$6:$A$2505,"&gt;="&amp;DATE($B$3,B$6,1),'Bill Log'!$A$6:$A$2505,"&lt;"&amp;EDATE(DATE($B$3,B$6,1),1)))</f>
        <v/>
      </c>
      <c r="C50" s="57">
        <f>IF($A50="","",SUMIFS('Bill Log'!$F$6:$F$2505,'Bill Log'!$B$6:$B$2505,$A50,'Bill Log'!$A$6:$A$2505,"&gt;="&amp;DATE($B$3,C$6,1),'Bill Log'!$A$6:$A$2505,"&lt;"&amp;EDATE(DATE($B$3,C$6,1),1)))</f>
        <v/>
      </c>
      <c r="D50" s="57">
        <f>IF($A50="","",SUMIFS('Bill Log'!$F$6:$F$2505,'Bill Log'!$B$6:$B$2505,$A50,'Bill Log'!$A$6:$A$2505,"&gt;="&amp;DATE($B$3,D$6,1),'Bill Log'!$A$6:$A$2505,"&lt;"&amp;EDATE(DATE($B$3,D$6,1),1)))</f>
        <v/>
      </c>
      <c r="E50" s="57">
        <f>IF($A50="","",SUMIFS('Bill Log'!$F$6:$F$2505,'Bill Log'!$B$6:$B$2505,$A50,'Bill Log'!$A$6:$A$2505,"&gt;="&amp;DATE($B$3,E$6,1),'Bill Log'!$A$6:$A$2505,"&lt;"&amp;EDATE(DATE($B$3,E$6,1),1)))</f>
        <v/>
      </c>
      <c r="F50" s="57">
        <f>IF($A50="","",SUMIFS('Bill Log'!$F$6:$F$2505,'Bill Log'!$B$6:$B$2505,$A50,'Bill Log'!$A$6:$A$2505,"&gt;="&amp;DATE($B$3,F$6,1),'Bill Log'!$A$6:$A$2505,"&lt;"&amp;EDATE(DATE($B$3,F$6,1),1)))</f>
        <v/>
      </c>
      <c r="G50" s="57">
        <f>IF($A50="","",SUMIFS('Bill Log'!$F$6:$F$2505,'Bill Log'!$B$6:$B$2505,$A50,'Bill Log'!$A$6:$A$2505,"&gt;="&amp;DATE($B$3,G$6,1),'Bill Log'!$A$6:$A$2505,"&lt;"&amp;EDATE(DATE($B$3,G$6,1),1)))</f>
        <v/>
      </c>
      <c r="H50" s="57">
        <f>IF($A50="","",SUMIFS('Bill Log'!$F$6:$F$2505,'Bill Log'!$B$6:$B$2505,$A50,'Bill Log'!$A$6:$A$2505,"&gt;="&amp;DATE($B$3,H$6,1),'Bill Log'!$A$6:$A$2505,"&lt;"&amp;EDATE(DATE($B$3,H$6,1),1)))</f>
        <v/>
      </c>
      <c r="I50" s="57">
        <f>IF($A50="","",SUMIFS('Bill Log'!$F$6:$F$2505,'Bill Log'!$B$6:$B$2505,$A50,'Bill Log'!$A$6:$A$2505,"&gt;="&amp;DATE($B$3,I$6,1),'Bill Log'!$A$6:$A$2505,"&lt;"&amp;EDATE(DATE($B$3,I$6,1),1)))</f>
        <v/>
      </c>
      <c r="J50" s="57">
        <f>IF($A50="","",SUMIFS('Bill Log'!$F$6:$F$2505,'Bill Log'!$B$6:$B$2505,$A50,'Bill Log'!$A$6:$A$2505,"&gt;="&amp;DATE($B$3,J$6,1),'Bill Log'!$A$6:$A$2505,"&lt;"&amp;EDATE(DATE($B$3,J$6,1),1)))</f>
        <v/>
      </c>
      <c r="K50" s="57">
        <f>IF($A50="","",SUMIFS('Bill Log'!$F$6:$F$2505,'Bill Log'!$B$6:$B$2505,$A50,'Bill Log'!$A$6:$A$2505,"&gt;="&amp;DATE($B$3,K$6,1),'Bill Log'!$A$6:$A$2505,"&lt;"&amp;EDATE(DATE($B$3,K$6,1),1)))</f>
        <v/>
      </c>
      <c r="L50" s="57">
        <f>IF($A50="","",SUMIFS('Bill Log'!$F$6:$F$2505,'Bill Log'!$B$6:$B$2505,$A50,'Bill Log'!$A$6:$A$2505,"&gt;="&amp;DATE($B$3,L$6,1),'Bill Log'!$A$6:$A$2505,"&lt;"&amp;EDATE(DATE($B$3,L$6,1),1)))</f>
        <v/>
      </c>
      <c r="M50" s="57">
        <f>IF($A50="","",SUMIFS('Bill Log'!$F$6:$F$2505,'Bill Log'!$B$6:$B$2505,$A50,'Bill Log'!$A$6:$A$2505,"&gt;="&amp;DATE($B$3,M$6,1),'Bill Log'!$A$6:$A$2505,"&lt;"&amp;EDATE(DATE($B$3,M$6,1),1)))</f>
        <v/>
      </c>
      <c r="N50" s="58">
        <f>IF($A50="","",SUM(B50:M50))</f>
        <v/>
      </c>
      <c r="O50" s="50" t="n"/>
    </row>
    <row r="51" ht="15" customHeight="1" s="36">
      <c r="A51" s="50">
        <f>IF(Lists!A20="","",Lists!A20)</f>
        <v/>
      </c>
      <c r="B51" s="57">
        <f>IF($A51="","",SUMIFS('Bill Log'!$F$6:$F$2505,'Bill Log'!$B$6:$B$2505,$A51,'Bill Log'!$A$6:$A$2505,"&gt;="&amp;DATE($B$3,B$6,1),'Bill Log'!$A$6:$A$2505,"&lt;"&amp;EDATE(DATE($B$3,B$6,1),1)))</f>
        <v/>
      </c>
      <c r="C51" s="57">
        <f>IF($A51="","",SUMIFS('Bill Log'!$F$6:$F$2505,'Bill Log'!$B$6:$B$2505,$A51,'Bill Log'!$A$6:$A$2505,"&gt;="&amp;DATE($B$3,C$6,1),'Bill Log'!$A$6:$A$2505,"&lt;"&amp;EDATE(DATE($B$3,C$6,1),1)))</f>
        <v/>
      </c>
      <c r="D51" s="57">
        <f>IF($A51="","",SUMIFS('Bill Log'!$F$6:$F$2505,'Bill Log'!$B$6:$B$2505,$A51,'Bill Log'!$A$6:$A$2505,"&gt;="&amp;DATE($B$3,D$6,1),'Bill Log'!$A$6:$A$2505,"&lt;"&amp;EDATE(DATE($B$3,D$6,1),1)))</f>
        <v/>
      </c>
      <c r="E51" s="57">
        <f>IF($A51="","",SUMIFS('Bill Log'!$F$6:$F$2505,'Bill Log'!$B$6:$B$2505,$A51,'Bill Log'!$A$6:$A$2505,"&gt;="&amp;DATE($B$3,E$6,1),'Bill Log'!$A$6:$A$2505,"&lt;"&amp;EDATE(DATE($B$3,E$6,1),1)))</f>
        <v/>
      </c>
      <c r="F51" s="57">
        <f>IF($A51="","",SUMIFS('Bill Log'!$F$6:$F$2505,'Bill Log'!$B$6:$B$2505,$A51,'Bill Log'!$A$6:$A$2505,"&gt;="&amp;DATE($B$3,F$6,1),'Bill Log'!$A$6:$A$2505,"&lt;"&amp;EDATE(DATE($B$3,F$6,1),1)))</f>
        <v/>
      </c>
      <c r="G51" s="57">
        <f>IF($A51="","",SUMIFS('Bill Log'!$F$6:$F$2505,'Bill Log'!$B$6:$B$2505,$A51,'Bill Log'!$A$6:$A$2505,"&gt;="&amp;DATE($B$3,G$6,1),'Bill Log'!$A$6:$A$2505,"&lt;"&amp;EDATE(DATE($B$3,G$6,1),1)))</f>
        <v/>
      </c>
      <c r="H51" s="57">
        <f>IF($A51="","",SUMIFS('Bill Log'!$F$6:$F$2505,'Bill Log'!$B$6:$B$2505,$A51,'Bill Log'!$A$6:$A$2505,"&gt;="&amp;DATE($B$3,H$6,1),'Bill Log'!$A$6:$A$2505,"&lt;"&amp;EDATE(DATE($B$3,H$6,1),1)))</f>
        <v/>
      </c>
      <c r="I51" s="57">
        <f>IF($A51="","",SUMIFS('Bill Log'!$F$6:$F$2505,'Bill Log'!$B$6:$B$2505,$A51,'Bill Log'!$A$6:$A$2505,"&gt;="&amp;DATE($B$3,I$6,1),'Bill Log'!$A$6:$A$2505,"&lt;"&amp;EDATE(DATE($B$3,I$6,1),1)))</f>
        <v/>
      </c>
      <c r="J51" s="57">
        <f>IF($A51="","",SUMIFS('Bill Log'!$F$6:$F$2505,'Bill Log'!$B$6:$B$2505,$A51,'Bill Log'!$A$6:$A$2505,"&gt;="&amp;DATE($B$3,J$6,1),'Bill Log'!$A$6:$A$2505,"&lt;"&amp;EDATE(DATE($B$3,J$6,1),1)))</f>
        <v/>
      </c>
      <c r="K51" s="57">
        <f>IF($A51="","",SUMIFS('Bill Log'!$F$6:$F$2505,'Bill Log'!$B$6:$B$2505,$A51,'Bill Log'!$A$6:$A$2505,"&gt;="&amp;DATE($B$3,K$6,1),'Bill Log'!$A$6:$A$2505,"&lt;"&amp;EDATE(DATE($B$3,K$6,1),1)))</f>
        <v/>
      </c>
      <c r="L51" s="57">
        <f>IF($A51="","",SUMIFS('Bill Log'!$F$6:$F$2505,'Bill Log'!$B$6:$B$2505,$A51,'Bill Log'!$A$6:$A$2505,"&gt;="&amp;DATE($B$3,L$6,1),'Bill Log'!$A$6:$A$2505,"&lt;"&amp;EDATE(DATE($B$3,L$6,1),1)))</f>
        <v/>
      </c>
      <c r="M51" s="57">
        <f>IF($A51="","",SUMIFS('Bill Log'!$F$6:$F$2505,'Bill Log'!$B$6:$B$2505,$A51,'Bill Log'!$A$6:$A$2505,"&gt;="&amp;DATE($B$3,M$6,1),'Bill Log'!$A$6:$A$2505,"&lt;"&amp;EDATE(DATE($B$3,M$6,1),1)))</f>
        <v/>
      </c>
      <c r="N51" s="58">
        <f>IF($A51="","",SUM(B51:M51))</f>
        <v/>
      </c>
      <c r="O51" s="50" t="n"/>
    </row>
    <row r="52" ht="15" customHeight="1" s="36">
      <c r="A52" s="50">
        <f>IF(Lists!A21="","",Lists!A21)</f>
        <v/>
      </c>
      <c r="B52" s="57">
        <f>IF($A52="","",SUMIFS('Bill Log'!$F$6:$F$2505,'Bill Log'!$B$6:$B$2505,$A52,'Bill Log'!$A$6:$A$2505,"&gt;="&amp;DATE($B$3,B$6,1),'Bill Log'!$A$6:$A$2505,"&lt;"&amp;EDATE(DATE($B$3,B$6,1),1)))</f>
        <v/>
      </c>
      <c r="C52" s="57">
        <f>IF($A52="","",SUMIFS('Bill Log'!$F$6:$F$2505,'Bill Log'!$B$6:$B$2505,$A52,'Bill Log'!$A$6:$A$2505,"&gt;="&amp;DATE($B$3,C$6,1),'Bill Log'!$A$6:$A$2505,"&lt;"&amp;EDATE(DATE($B$3,C$6,1),1)))</f>
        <v/>
      </c>
      <c r="D52" s="57">
        <f>IF($A52="","",SUMIFS('Bill Log'!$F$6:$F$2505,'Bill Log'!$B$6:$B$2505,$A52,'Bill Log'!$A$6:$A$2505,"&gt;="&amp;DATE($B$3,D$6,1),'Bill Log'!$A$6:$A$2505,"&lt;"&amp;EDATE(DATE($B$3,D$6,1),1)))</f>
        <v/>
      </c>
      <c r="E52" s="57">
        <f>IF($A52="","",SUMIFS('Bill Log'!$F$6:$F$2505,'Bill Log'!$B$6:$B$2505,$A52,'Bill Log'!$A$6:$A$2505,"&gt;="&amp;DATE($B$3,E$6,1),'Bill Log'!$A$6:$A$2505,"&lt;"&amp;EDATE(DATE($B$3,E$6,1),1)))</f>
        <v/>
      </c>
      <c r="F52" s="57">
        <f>IF($A52="","",SUMIFS('Bill Log'!$F$6:$F$2505,'Bill Log'!$B$6:$B$2505,$A52,'Bill Log'!$A$6:$A$2505,"&gt;="&amp;DATE($B$3,F$6,1),'Bill Log'!$A$6:$A$2505,"&lt;"&amp;EDATE(DATE($B$3,F$6,1),1)))</f>
        <v/>
      </c>
      <c r="G52" s="57">
        <f>IF($A52="","",SUMIFS('Bill Log'!$F$6:$F$2505,'Bill Log'!$B$6:$B$2505,$A52,'Bill Log'!$A$6:$A$2505,"&gt;="&amp;DATE($B$3,G$6,1),'Bill Log'!$A$6:$A$2505,"&lt;"&amp;EDATE(DATE($B$3,G$6,1),1)))</f>
        <v/>
      </c>
      <c r="H52" s="57">
        <f>IF($A52="","",SUMIFS('Bill Log'!$F$6:$F$2505,'Bill Log'!$B$6:$B$2505,$A52,'Bill Log'!$A$6:$A$2505,"&gt;="&amp;DATE($B$3,H$6,1),'Bill Log'!$A$6:$A$2505,"&lt;"&amp;EDATE(DATE($B$3,H$6,1),1)))</f>
        <v/>
      </c>
      <c r="I52" s="57">
        <f>IF($A52="","",SUMIFS('Bill Log'!$F$6:$F$2505,'Bill Log'!$B$6:$B$2505,$A52,'Bill Log'!$A$6:$A$2505,"&gt;="&amp;DATE($B$3,I$6,1),'Bill Log'!$A$6:$A$2505,"&lt;"&amp;EDATE(DATE($B$3,I$6,1),1)))</f>
        <v/>
      </c>
      <c r="J52" s="57">
        <f>IF($A52="","",SUMIFS('Bill Log'!$F$6:$F$2505,'Bill Log'!$B$6:$B$2505,$A52,'Bill Log'!$A$6:$A$2505,"&gt;="&amp;DATE($B$3,J$6,1),'Bill Log'!$A$6:$A$2505,"&lt;"&amp;EDATE(DATE($B$3,J$6,1),1)))</f>
        <v/>
      </c>
      <c r="K52" s="57">
        <f>IF($A52="","",SUMIFS('Bill Log'!$F$6:$F$2505,'Bill Log'!$B$6:$B$2505,$A52,'Bill Log'!$A$6:$A$2505,"&gt;="&amp;DATE($B$3,K$6,1),'Bill Log'!$A$6:$A$2505,"&lt;"&amp;EDATE(DATE($B$3,K$6,1),1)))</f>
        <v/>
      </c>
      <c r="L52" s="57">
        <f>IF($A52="","",SUMIFS('Bill Log'!$F$6:$F$2505,'Bill Log'!$B$6:$B$2505,$A52,'Bill Log'!$A$6:$A$2505,"&gt;="&amp;DATE($B$3,L$6,1),'Bill Log'!$A$6:$A$2505,"&lt;"&amp;EDATE(DATE($B$3,L$6,1),1)))</f>
        <v/>
      </c>
      <c r="M52" s="57">
        <f>IF($A52="","",SUMIFS('Bill Log'!$F$6:$F$2505,'Bill Log'!$B$6:$B$2505,$A52,'Bill Log'!$A$6:$A$2505,"&gt;="&amp;DATE($B$3,M$6,1),'Bill Log'!$A$6:$A$2505,"&lt;"&amp;EDATE(DATE($B$3,M$6,1),1)))</f>
        <v/>
      </c>
      <c r="N52" s="58">
        <f>IF($A52="","",SUM(B52:M52))</f>
        <v/>
      </c>
      <c r="O52" s="50" t="n"/>
    </row>
    <row r="53" ht="15" customHeight="1" s="36">
      <c r="A53" s="50">
        <f>IF(Lists!A22="","",Lists!A22)</f>
        <v/>
      </c>
      <c r="B53" s="57">
        <f>IF($A53="","",SUMIFS('Bill Log'!$F$6:$F$2505,'Bill Log'!$B$6:$B$2505,$A53,'Bill Log'!$A$6:$A$2505,"&gt;="&amp;DATE($B$3,B$6,1),'Bill Log'!$A$6:$A$2505,"&lt;"&amp;EDATE(DATE($B$3,B$6,1),1)))</f>
        <v/>
      </c>
      <c r="C53" s="57">
        <f>IF($A53="","",SUMIFS('Bill Log'!$F$6:$F$2505,'Bill Log'!$B$6:$B$2505,$A53,'Bill Log'!$A$6:$A$2505,"&gt;="&amp;DATE($B$3,C$6,1),'Bill Log'!$A$6:$A$2505,"&lt;"&amp;EDATE(DATE($B$3,C$6,1),1)))</f>
        <v/>
      </c>
      <c r="D53" s="57">
        <f>IF($A53="","",SUMIFS('Bill Log'!$F$6:$F$2505,'Bill Log'!$B$6:$B$2505,$A53,'Bill Log'!$A$6:$A$2505,"&gt;="&amp;DATE($B$3,D$6,1),'Bill Log'!$A$6:$A$2505,"&lt;"&amp;EDATE(DATE($B$3,D$6,1),1)))</f>
        <v/>
      </c>
      <c r="E53" s="57">
        <f>IF($A53="","",SUMIFS('Bill Log'!$F$6:$F$2505,'Bill Log'!$B$6:$B$2505,$A53,'Bill Log'!$A$6:$A$2505,"&gt;="&amp;DATE($B$3,E$6,1),'Bill Log'!$A$6:$A$2505,"&lt;"&amp;EDATE(DATE($B$3,E$6,1),1)))</f>
        <v/>
      </c>
      <c r="F53" s="57">
        <f>IF($A53="","",SUMIFS('Bill Log'!$F$6:$F$2505,'Bill Log'!$B$6:$B$2505,$A53,'Bill Log'!$A$6:$A$2505,"&gt;="&amp;DATE($B$3,F$6,1),'Bill Log'!$A$6:$A$2505,"&lt;"&amp;EDATE(DATE($B$3,F$6,1),1)))</f>
        <v/>
      </c>
      <c r="G53" s="57">
        <f>IF($A53="","",SUMIFS('Bill Log'!$F$6:$F$2505,'Bill Log'!$B$6:$B$2505,$A53,'Bill Log'!$A$6:$A$2505,"&gt;="&amp;DATE($B$3,G$6,1),'Bill Log'!$A$6:$A$2505,"&lt;"&amp;EDATE(DATE($B$3,G$6,1),1)))</f>
        <v/>
      </c>
      <c r="H53" s="57">
        <f>IF($A53="","",SUMIFS('Bill Log'!$F$6:$F$2505,'Bill Log'!$B$6:$B$2505,$A53,'Bill Log'!$A$6:$A$2505,"&gt;="&amp;DATE($B$3,H$6,1),'Bill Log'!$A$6:$A$2505,"&lt;"&amp;EDATE(DATE($B$3,H$6,1),1)))</f>
        <v/>
      </c>
      <c r="I53" s="57">
        <f>IF($A53="","",SUMIFS('Bill Log'!$F$6:$F$2505,'Bill Log'!$B$6:$B$2505,$A53,'Bill Log'!$A$6:$A$2505,"&gt;="&amp;DATE($B$3,I$6,1),'Bill Log'!$A$6:$A$2505,"&lt;"&amp;EDATE(DATE($B$3,I$6,1),1)))</f>
        <v/>
      </c>
      <c r="J53" s="57">
        <f>IF($A53="","",SUMIFS('Bill Log'!$F$6:$F$2505,'Bill Log'!$B$6:$B$2505,$A53,'Bill Log'!$A$6:$A$2505,"&gt;="&amp;DATE($B$3,J$6,1),'Bill Log'!$A$6:$A$2505,"&lt;"&amp;EDATE(DATE($B$3,J$6,1),1)))</f>
        <v/>
      </c>
      <c r="K53" s="57">
        <f>IF($A53="","",SUMIFS('Bill Log'!$F$6:$F$2505,'Bill Log'!$B$6:$B$2505,$A53,'Bill Log'!$A$6:$A$2505,"&gt;="&amp;DATE($B$3,K$6,1),'Bill Log'!$A$6:$A$2505,"&lt;"&amp;EDATE(DATE($B$3,K$6,1),1)))</f>
        <v/>
      </c>
      <c r="L53" s="57">
        <f>IF($A53="","",SUMIFS('Bill Log'!$F$6:$F$2505,'Bill Log'!$B$6:$B$2505,$A53,'Bill Log'!$A$6:$A$2505,"&gt;="&amp;DATE($B$3,L$6,1),'Bill Log'!$A$6:$A$2505,"&lt;"&amp;EDATE(DATE($B$3,L$6,1),1)))</f>
        <v/>
      </c>
      <c r="M53" s="57">
        <f>IF($A53="","",SUMIFS('Bill Log'!$F$6:$F$2505,'Bill Log'!$B$6:$B$2505,$A53,'Bill Log'!$A$6:$A$2505,"&gt;="&amp;DATE($B$3,M$6,1),'Bill Log'!$A$6:$A$2505,"&lt;"&amp;EDATE(DATE($B$3,M$6,1),1)))</f>
        <v/>
      </c>
      <c r="N53" s="58">
        <f>IF($A53="","",SUM(B53:M53))</f>
        <v/>
      </c>
      <c r="O53" s="50" t="n"/>
    </row>
    <row r="54" ht="15" customHeight="1" s="36">
      <c r="A54" s="50">
        <f>IF(Lists!A23="","",Lists!A23)</f>
        <v/>
      </c>
      <c r="B54" s="57">
        <f>IF($A54="","",SUMIFS('Bill Log'!$F$6:$F$2505,'Bill Log'!$B$6:$B$2505,$A54,'Bill Log'!$A$6:$A$2505,"&gt;="&amp;DATE($B$3,B$6,1),'Bill Log'!$A$6:$A$2505,"&lt;"&amp;EDATE(DATE($B$3,B$6,1),1)))</f>
        <v/>
      </c>
      <c r="C54" s="57">
        <f>IF($A54="","",SUMIFS('Bill Log'!$F$6:$F$2505,'Bill Log'!$B$6:$B$2505,$A54,'Bill Log'!$A$6:$A$2505,"&gt;="&amp;DATE($B$3,C$6,1),'Bill Log'!$A$6:$A$2505,"&lt;"&amp;EDATE(DATE($B$3,C$6,1),1)))</f>
        <v/>
      </c>
      <c r="D54" s="57">
        <f>IF($A54="","",SUMIFS('Bill Log'!$F$6:$F$2505,'Bill Log'!$B$6:$B$2505,$A54,'Bill Log'!$A$6:$A$2505,"&gt;="&amp;DATE($B$3,D$6,1),'Bill Log'!$A$6:$A$2505,"&lt;"&amp;EDATE(DATE($B$3,D$6,1),1)))</f>
        <v/>
      </c>
      <c r="E54" s="57">
        <f>IF($A54="","",SUMIFS('Bill Log'!$F$6:$F$2505,'Bill Log'!$B$6:$B$2505,$A54,'Bill Log'!$A$6:$A$2505,"&gt;="&amp;DATE($B$3,E$6,1),'Bill Log'!$A$6:$A$2505,"&lt;"&amp;EDATE(DATE($B$3,E$6,1),1)))</f>
        <v/>
      </c>
      <c r="F54" s="57">
        <f>IF($A54="","",SUMIFS('Bill Log'!$F$6:$F$2505,'Bill Log'!$B$6:$B$2505,$A54,'Bill Log'!$A$6:$A$2505,"&gt;="&amp;DATE($B$3,F$6,1),'Bill Log'!$A$6:$A$2505,"&lt;"&amp;EDATE(DATE($B$3,F$6,1),1)))</f>
        <v/>
      </c>
      <c r="G54" s="57">
        <f>IF($A54="","",SUMIFS('Bill Log'!$F$6:$F$2505,'Bill Log'!$B$6:$B$2505,$A54,'Bill Log'!$A$6:$A$2505,"&gt;="&amp;DATE($B$3,G$6,1),'Bill Log'!$A$6:$A$2505,"&lt;"&amp;EDATE(DATE($B$3,G$6,1),1)))</f>
        <v/>
      </c>
      <c r="H54" s="57">
        <f>IF($A54="","",SUMIFS('Bill Log'!$F$6:$F$2505,'Bill Log'!$B$6:$B$2505,$A54,'Bill Log'!$A$6:$A$2505,"&gt;="&amp;DATE($B$3,H$6,1),'Bill Log'!$A$6:$A$2505,"&lt;"&amp;EDATE(DATE($B$3,H$6,1),1)))</f>
        <v/>
      </c>
      <c r="I54" s="57">
        <f>IF($A54="","",SUMIFS('Bill Log'!$F$6:$F$2505,'Bill Log'!$B$6:$B$2505,$A54,'Bill Log'!$A$6:$A$2505,"&gt;="&amp;DATE($B$3,I$6,1),'Bill Log'!$A$6:$A$2505,"&lt;"&amp;EDATE(DATE($B$3,I$6,1),1)))</f>
        <v/>
      </c>
      <c r="J54" s="57">
        <f>IF($A54="","",SUMIFS('Bill Log'!$F$6:$F$2505,'Bill Log'!$B$6:$B$2505,$A54,'Bill Log'!$A$6:$A$2505,"&gt;="&amp;DATE($B$3,J$6,1),'Bill Log'!$A$6:$A$2505,"&lt;"&amp;EDATE(DATE($B$3,J$6,1),1)))</f>
        <v/>
      </c>
      <c r="K54" s="57">
        <f>IF($A54="","",SUMIFS('Bill Log'!$F$6:$F$2505,'Bill Log'!$B$6:$B$2505,$A54,'Bill Log'!$A$6:$A$2505,"&gt;="&amp;DATE($B$3,K$6,1),'Bill Log'!$A$6:$A$2505,"&lt;"&amp;EDATE(DATE($B$3,K$6,1),1)))</f>
        <v/>
      </c>
      <c r="L54" s="57">
        <f>IF($A54="","",SUMIFS('Bill Log'!$F$6:$F$2505,'Bill Log'!$B$6:$B$2505,$A54,'Bill Log'!$A$6:$A$2505,"&gt;="&amp;DATE($B$3,L$6,1),'Bill Log'!$A$6:$A$2505,"&lt;"&amp;EDATE(DATE($B$3,L$6,1),1)))</f>
        <v/>
      </c>
      <c r="M54" s="57">
        <f>IF($A54="","",SUMIFS('Bill Log'!$F$6:$F$2505,'Bill Log'!$B$6:$B$2505,$A54,'Bill Log'!$A$6:$A$2505,"&gt;="&amp;DATE($B$3,M$6,1),'Bill Log'!$A$6:$A$2505,"&lt;"&amp;EDATE(DATE($B$3,M$6,1),1)))</f>
        <v/>
      </c>
      <c r="N54" s="58">
        <f>IF($A54="","",SUM(B54:M54))</f>
        <v/>
      </c>
      <c r="O54" s="50" t="n"/>
    </row>
    <row r="55" ht="15" customHeight="1" s="36">
      <c r="A55" s="50">
        <f>IF(Lists!A24="","",Lists!A24)</f>
        <v/>
      </c>
      <c r="B55" s="57">
        <f>IF($A55="","",SUMIFS('Bill Log'!$F$6:$F$2505,'Bill Log'!$B$6:$B$2505,$A55,'Bill Log'!$A$6:$A$2505,"&gt;="&amp;DATE($B$3,B$6,1),'Bill Log'!$A$6:$A$2505,"&lt;"&amp;EDATE(DATE($B$3,B$6,1),1)))</f>
        <v/>
      </c>
      <c r="C55" s="57">
        <f>IF($A55="","",SUMIFS('Bill Log'!$F$6:$F$2505,'Bill Log'!$B$6:$B$2505,$A55,'Bill Log'!$A$6:$A$2505,"&gt;="&amp;DATE($B$3,C$6,1),'Bill Log'!$A$6:$A$2505,"&lt;"&amp;EDATE(DATE($B$3,C$6,1),1)))</f>
        <v/>
      </c>
      <c r="D55" s="57">
        <f>IF($A55="","",SUMIFS('Bill Log'!$F$6:$F$2505,'Bill Log'!$B$6:$B$2505,$A55,'Bill Log'!$A$6:$A$2505,"&gt;="&amp;DATE($B$3,D$6,1),'Bill Log'!$A$6:$A$2505,"&lt;"&amp;EDATE(DATE($B$3,D$6,1),1)))</f>
        <v/>
      </c>
      <c r="E55" s="57">
        <f>IF($A55="","",SUMIFS('Bill Log'!$F$6:$F$2505,'Bill Log'!$B$6:$B$2505,$A55,'Bill Log'!$A$6:$A$2505,"&gt;="&amp;DATE($B$3,E$6,1),'Bill Log'!$A$6:$A$2505,"&lt;"&amp;EDATE(DATE($B$3,E$6,1),1)))</f>
        <v/>
      </c>
      <c r="F55" s="57">
        <f>IF($A55="","",SUMIFS('Bill Log'!$F$6:$F$2505,'Bill Log'!$B$6:$B$2505,$A55,'Bill Log'!$A$6:$A$2505,"&gt;="&amp;DATE($B$3,F$6,1),'Bill Log'!$A$6:$A$2505,"&lt;"&amp;EDATE(DATE($B$3,F$6,1),1)))</f>
        <v/>
      </c>
      <c r="G55" s="57">
        <f>IF($A55="","",SUMIFS('Bill Log'!$F$6:$F$2505,'Bill Log'!$B$6:$B$2505,$A55,'Bill Log'!$A$6:$A$2505,"&gt;="&amp;DATE($B$3,G$6,1),'Bill Log'!$A$6:$A$2505,"&lt;"&amp;EDATE(DATE($B$3,G$6,1),1)))</f>
        <v/>
      </c>
      <c r="H55" s="57">
        <f>IF($A55="","",SUMIFS('Bill Log'!$F$6:$F$2505,'Bill Log'!$B$6:$B$2505,$A55,'Bill Log'!$A$6:$A$2505,"&gt;="&amp;DATE($B$3,H$6,1),'Bill Log'!$A$6:$A$2505,"&lt;"&amp;EDATE(DATE($B$3,H$6,1),1)))</f>
        <v/>
      </c>
      <c r="I55" s="57">
        <f>IF($A55="","",SUMIFS('Bill Log'!$F$6:$F$2505,'Bill Log'!$B$6:$B$2505,$A55,'Bill Log'!$A$6:$A$2505,"&gt;="&amp;DATE($B$3,I$6,1),'Bill Log'!$A$6:$A$2505,"&lt;"&amp;EDATE(DATE($B$3,I$6,1),1)))</f>
        <v/>
      </c>
      <c r="J55" s="57">
        <f>IF($A55="","",SUMIFS('Bill Log'!$F$6:$F$2505,'Bill Log'!$B$6:$B$2505,$A55,'Bill Log'!$A$6:$A$2505,"&gt;="&amp;DATE($B$3,J$6,1),'Bill Log'!$A$6:$A$2505,"&lt;"&amp;EDATE(DATE($B$3,J$6,1),1)))</f>
        <v/>
      </c>
      <c r="K55" s="57">
        <f>IF($A55="","",SUMIFS('Bill Log'!$F$6:$F$2505,'Bill Log'!$B$6:$B$2505,$A55,'Bill Log'!$A$6:$A$2505,"&gt;="&amp;DATE($B$3,K$6,1),'Bill Log'!$A$6:$A$2505,"&lt;"&amp;EDATE(DATE($B$3,K$6,1),1)))</f>
        <v/>
      </c>
      <c r="L55" s="57">
        <f>IF($A55="","",SUMIFS('Bill Log'!$F$6:$F$2505,'Bill Log'!$B$6:$B$2505,$A55,'Bill Log'!$A$6:$A$2505,"&gt;="&amp;DATE($B$3,L$6,1),'Bill Log'!$A$6:$A$2505,"&lt;"&amp;EDATE(DATE($B$3,L$6,1),1)))</f>
        <v/>
      </c>
      <c r="M55" s="57">
        <f>IF($A55="","",SUMIFS('Bill Log'!$F$6:$F$2505,'Bill Log'!$B$6:$B$2505,$A55,'Bill Log'!$A$6:$A$2505,"&gt;="&amp;DATE($B$3,M$6,1),'Bill Log'!$A$6:$A$2505,"&lt;"&amp;EDATE(DATE($B$3,M$6,1),1)))</f>
        <v/>
      </c>
      <c r="N55" s="58">
        <f>IF($A55="","",SUM(B55:M55))</f>
        <v/>
      </c>
      <c r="O55" s="50" t="n"/>
    </row>
    <row r="56" ht="15" customHeight="1" s="36">
      <c r="A56" s="50">
        <f>IF(Lists!A25="","",Lists!A25)</f>
        <v/>
      </c>
      <c r="B56" s="57">
        <f>IF($A56="","",SUMIFS('Bill Log'!$F$6:$F$2505,'Bill Log'!$B$6:$B$2505,$A56,'Bill Log'!$A$6:$A$2505,"&gt;="&amp;DATE($B$3,B$6,1),'Bill Log'!$A$6:$A$2505,"&lt;"&amp;EDATE(DATE($B$3,B$6,1),1)))</f>
        <v/>
      </c>
      <c r="C56" s="57">
        <f>IF($A56="","",SUMIFS('Bill Log'!$F$6:$F$2505,'Bill Log'!$B$6:$B$2505,$A56,'Bill Log'!$A$6:$A$2505,"&gt;="&amp;DATE($B$3,C$6,1),'Bill Log'!$A$6:$A$2505,"&lt;"&amp;EDATE(DATE($B$3,C$6,1),1)))</f>
        <v/>
      </c>
      <c r="D56" s="57">
        <f>IF($A56="","",SUMIFS('Bill Log'!$F$6:$F$2505,'Bill Log'!$B$6:$B$2505,$A56,'Bill Log'!$A$6:$A$2505,"&gt;="&amp;DATE($B$3,D$6,1),'Bill Log'!$A$6:$A$2505,"&lt;"&amp;EDATE(DATE($B$3,D$6,1),1)))</f>
        <v/>
      </c>
      <c r="E56" s="57">
        <f>IF($A56="","",SUMIFS('Bill Log'!$F$6:$F$2505,'Bill Log'!$B$6:$B$2505,$A56,'Bill Log'!$A$6:$A$2505,"&gt;="&amp;DATE($B$3,E$6,1),'Bill Log'!$A$6:$A$2505,"&lt;"&amp;EDATE(DATE($B$3,E$6,1),1)))</f>
        <v/>
      </c>
      <c r="F56" s="57">
        <f>IF($A56="","",SUMIFS('Bill Log'!$F$6:$F$2505,'Bill Log'!$B$6:$B$2505,$A56,'Bill Log'!$A$6:$A$2505,"&gt;="&amp;DATE($B$3,F$6,1),'Bill Log'!$A$6:$A$2505,"&lt;"&amp;EDATE(DATE($B$3,F$6,1),1)))</f>
        <v/>
      </c>
      <c r="G56" s="57">
        <f>IF($A56="","",SUMIFS('Bill Log'!$F$6:$F$2505,'Bill Log'!$B$6:$B$2505,$A56,'Bill Log'!$A$6:$A$2505,"&gt;="&amp;DATE($B$3,G$6,1),'Bill Log'!$A$6:$A$2505,"&lt;"&amp;EDATE(DATE($B$3,G$6,1),1)))</f>
        <v/>
      </c>
      <c r="H56" s="57">
        <f>IF($A56="","",SUMIFS('Bill Log'!$F$6:$F$2505,'Bill Log'!$B$6:$B$2505,$A56,'Bill Log'!$A$6:$A$2505,"&gt;="&amp;DATE($B$3,H$6,1),'Bill Log'!$A$6:$A$2505,"&lt;"&amp;EDATE(DATE($B$3,H$6,1),1)))</f>
        <v/>
      </c>
      <c r="I56" s="57">
        <f>IF($A56="","",SUMIFS('Bill Log'!$F$6:$F$2505,'Bill Log'!$B$6:$B$2505,$A56,'Bill Log'!$A$6:$A$2505,"&gt;="&amp;DATE($B$3,I$6,1),'Bill Log'!$A$6:$A$2505,"&lt;"&amp;EDATE(DATE($B$3,I$6,1),1)))</f>
        <v/>
      </c>
      <c r="J56" s="57">
        <f>IF($A56="","",SUMIFS('Bill Log'!$F$6:$F$2505,'Bill Log'!$B$6:$B$2505,$A56,'Bill Log'!$A$6:$A$2505,"&gt;="&amp;DATE($B$3,J$6,1),'Bill Log'!$A$6:$A$2505,"&lt;"&amp;EDATE(DATE($B$3,J$6,1),1)))</f>
        <v/>
      </c>
      <c r="K56" s="57">
        <f>IF($A56="","",SUMIFS('Bill Log'!$F$6:$F$2505,'Bill Log'!$B$6:$B$2505,$A56,'Bill Log'!$A$6:$A$2505,"&gt;="&amp;DATE($B$3,K$6,1),'Bill Log'!$A$6:$A$2505,"&lt;"&amp;EDATE(DATE($B$3,K$6,1),1)))</f>
        <v/>
      </c>
      <c r="L56" s="57">
        <f>IF($A56="","",SUMIFS('Bill Log'!$F$6:$F$2505,'Bill Log'!$B$6:$B$2505,$A56,'Bill Log'!$A$6:$A$2505,"&gt;="&amp;DATE($B$3,L$6,1),'Bill Log'!$A$6:$A$2505,"&lt;"&amp;EDATE(DATE($B$3,L$6,1),1)))</f>
        <v/>
      </c>
      <c r="M56" s="57">
        <f>IF($A56="","",SUMIFS('Bill Log'!$F$6:$F$2505,'Bill Log'!$B$6:$B$2505,$A56,'Bill Log'!$A$6:$A$2505,"&gt;="&amp;DATE($B$3,M$6,1),'Bill Log'!$A$6:$A$2505,"&lt;"&amp;EDATE(DATE($B$3,M$6,1),1)))</f>
        <v/>
      </c>
      <c r="N56" s="58">
        <f>IF($A56="","",SUM(B56:M56))</f>
        <v/>
      </c>
      <c r="O56" s="50" t="n"/>
    </row>
    <row r="57" ht="15" customHeight="1" s="36">
      <c r="A57" s="50">
        <f>IF(Lists!A26="","",Lists!A26)</f>
        <v/>
      </c>
      <c r="B57" s="57">
        <f>IF($A57="","",SUMIFS('Bill Log'!$F$6:$F$2505,'Bill Log'!$B$6:$B$2505,$A57,'Bill Log'!$A$6:$A$2505,"&gt;="&amp;DATE($B$3,B$6,1),'Bill Log'!$A$6:$A$2505,"&lt;"&amp;EDATE(DATE($B$3,B$6,1),1)))</f>
        <v/>
      </c>
      <c r="C57" s="57">
        <f>IF($A57="","",SUMIFS('Bill Log'!$F$6:$F$2505,'Bill Log'!$B$6:$B$2505,$A57,'Bill Log'!$A$6:$A$2505,"&gt;="&amp;DATE($B$3,C$6,1),'Bill Log'!$A$6:$A$2505,"&lt;"&amp;EDATE(DATE($B$3,C$6,1),1)))</f>
        <v/>
      </c>
      <c r="D57" s="57">
        <f>IF($A57="","",SUMIFS('Bill Log'!$F$6:$F$2505,'Bill Log'!$B$6:$B$2505,$A57,'Bill Log'!$A$6:$A$2505,"&gt;="&amp;DATE($B$3,D$6,1),'Bill Log'!$A$6:$A$2505,"&lt;"&amp;EDATE(DATE($B$3,D$6,1),1)))</f>
        <v/>
      </c>
      <c r="E57" s="57">
        <f>IF($A57="","",SUMIFS('Bill Log'!$F$6:$F$2505,'Bill Log'!$B$6:$B$2505,$A57,'Bill Log'!$A$6:$A$2505,"&gt;="&amp;DATE($B$3,E$6,1),'Bill Log'!$A$6:$A$2505,"&lt;"&amp;EDATE(DATE($B$3,E$6,1),1)))</f>
        <v/>
      </c>
      <c r="F57" s="57">
        <f>IF($A57="","",SUMIFS('Bill Log'!$F$6:$F$2505,'Bill Log'!$B$6:$B$2505,$A57,'Bill Log'!$A$6:$A$2505,"&gt;="&amp;DATE($B$3,F$6,1),'Bill Log'!$A$6:$A$2505,"&lt;"&amp;EDATE(DATE($B$3,F$6,1),1)))</f>
        <v/>
      </c>
      <c r="G57" s="57">
        <f>IF($A57="","",SUMIFS('Bill Log'!$F$6:$F$2505,'Bill Log'!$B$6:$B$2505,$A57,'Bill Log'!$A$6:$A$2505,"&gt;="&amp;DATE($B$3,G$6,1),'Bill Log'!$A$6:$A$2505,"&lt;"&amp;EDATE(DATE($B$3,G$6,1),1)))</f>
        <v/>
      </c>
      <c r="H57" s="57">
        <f>IF($A57="","",SUMIFS('Bill Log'!$F$6:$F$2505,'Bill Log'!$B$6:$B$2505,$A57,'Bill Log'!$A$6:$A$2505,"&gt;="&amp;DATE($B$3,H$6,1),'Bill Log'!$A$6:$A$2505,"&lt;"&amp;EDATE(DATE($B$3,H$6,1),1)))</f>
        <v/>
      </c>
      <c r="I57" s="57">
        <f>IF($A57="","",SUMIFS('Bill Log'!$F$6:$F$2505,'Bill Log'!$B$6:$B$2505,$A57,'Bill Log'!$A$6:$A$2505,"&gt;="&amp;DATE($B$3,I$6,1),'Bill Log'!$A$6:$A$2505,"&lt;"&amp;EDATE(DATE($B$3,I$6,1),1)))</f>
        <v/>
      </c>
      <c r="J57" s="57">
        <f>IF($A57="","",SUMIFS('Bill Log'!$F$6:$F$2505,'Bill Log'!$B$6:$B$2505,$A57,'Bill Log'!$A$6:$A$2505,"&gt;="&amp;DATE($B$3,J$6,1),'Bill Log'!$A$6:$A$2505,"&lt;"&amp;EDATE(DATE($B$3,J$6,1),1)))</f>
        <v/>
      </c>
      <c r="K57" s="57">
        <f>IF($A57="","",SUMIFS('Bill Log'!$F$6:$F$2505,'Bill Log'!$B$6:$B$2505,$A57,'Bill Log'!$A$6:$A$2505,"&gt;="&amp;DATE($B$3,K$6,1),'Bill Log'!$A$6:$A$2505,"&lt;"&amp;EDATE(DATE($B$3,K$6,1),1)))</f>
        <v/>
      </c>
      <c r="L57" s="57">
        <f>IF($A57="","",SUMIFS('Bill Log'!$F$6:$F$2505,'Bill Log'!$B$6:$B$2505,$A57,'Bill Log'!$A$6:$A$2505,"&gt;="&amp;DATE($B$3,L$6,1),'Bill Log'!$A$6:$A$2505,"&lt;"&amp;EDATE(DATE($B$3,L$6,1),1)))</f>
        <v/>
      </c>
      <c r="M57" s="57">
        <f>IF($A57="","",SUMIFS('Bill Log'!$F$6:$F$2505,'Bill Log'!$B$6:$B$2505,$A57,'Bill Log'!$A$6:$A$2505,"&gt;="&amp;DATE($B$3,M$6,1),'Bill Log'!$A$6:$A$2505,"&lt;"&amp;EDATE(DATE($B$3,M$6,1),1)))</f>
        <v/>
      </c>
      <c r="N57" s="58">
        <f>IF($A57="","",SUM(B57:M57))</f>
        <v/>
      </c>
      <c r="O57" s="50" t="n"/>
    </row>
    <row r="58" ht="15" customHeight="1" s="36">
      <c r="A58" s="50">
        <f>IF(Lists!A27="","",Lists!A27)</f>
        <v/>
      </c>
      <c r="B58" s="57">
        <f>IF($A58="","",SUMIFS('Bill Log'!$F$6:$F$2505,'Bill Log'!$B$6:$B$2505,$A58,'Bill Log'!$A$6:$A$2505,"&gt;="&amp;DATE($B$3,B$6,1),'Bill Log'!$A$6:$A$2505,"&lt;"&amp;EDATE(DATE($B$3,B$6,1),1)))</f>
        <v/>
      </c>
      <c r="C58" s="57">
        <f>IF($A58="","",SUMIFS('Bill Log'!$F$6:$F$2505,'Bill Log'!$B$6:$B$2505,$A58,'Bill Log'!$A$6:$A$2505,"&gt;="&amp;DATE($B$3,C$6,1),'Bill Log'!$A$6:$A$2505,"&lt;"&amp;EDATE(DATE($B$3,C$6,1),1)))</f>
        <v/>
      </c>
      <c r="D58" s="57">
        <f>IF($A58="","",SUMIFS('Bill Log'!$F$6:$F$2505,'Bill Log'!$B$6:$B$2505,$A58,'Bill Log'!$A$6:$A$2505,"&gt;="&amp;DATE($B$3,D$6,1),'Bill Log'!$A$6:$A$2505,"&lt;"&amp;EDATE(DATE($B$3,D$6,1),1)))</f>
        <v/>
      </c>
      <c r="E58" s="57">
        <f>IF($A58="","",SUMIFS('Bill Log'!$F$6:$F$2505,'Bill Log'!$B$6:$B$2505,$A58,'Bill Log'!$A$6:$A$2505,"&gt;="&amp;DATE($B$3,E$6,1),'Bill Log'!$A$6:$A$2505,"&lt;"&amp;EDATE(DATE($B$3,E$6,1),1)))</f>
        <v/>
      </c>
      <c r="F58" s="57">
        <f>IF($A58="","",SUMIFS('Bill Log'!$F$6:$F$2505,'Bill Log'!$B$6:$B$2505,$A58,'Bill Log'!$A$6:$A$2505,"&gt;="&amp;DATE($B$3,F$6,1),'Bill Log'!$A$6:$A$2505,"&lt;"&amp;EDATE(DATE($B$3,F$6,1),1)))</f>
        <v/>
      </c>
      <c r="G58" s="57">
        <f>IF($A58="","",SUMIFS('Bill Log'!$F$6:$F$2505,'Bill Log'!$B$6:$B$2505,$A58,'Bill Log'!$A$6:$A$2505,"&gt;="&amp;DATE($B$3,G$6,1),'Bill Log'!$A$6:$A$2505,"&lt;"&amp;EDATE(DATE($B$3,G$6,1),1)))</f>
        <v/>
      </c>
      <c r="H58" s="57">
        <f>IF($A58="","",SUMIFS('Bill Log'!$F$6:$F$2505,'Bill Log'!$B$6:$B$2505,$A58,'Bill Log'!$A$6:$A$2505,"&gt;="&amp;DATE($B$3,H$6,1),'Bill Log'!$A$6:$A$2505,"&lt;"&amp;EDATE(DATE($B$3,H$6,1),1)))</f>
        <v/>
      </c>
      <c r="I58" s="57">
        <f>IF($A58="","",SUMIFS('Bill Log'!$F$6:$F$2505,'Bill Log'!$B$6:$B$2505,$A58,'Bill Log'!$A$6:$A$2505,"&gt;="&amp;DATE($B$3,I$6,1),'Bill Log'!$A$6:$A$2505,"&lt;"&amp;EDATE(DATE($B$3,I$6,1),1)))</f>
        <v/>
      </c>
      <c r="J58" s="57">
        <f>IF($A58="","",SUMIFS('Bill Log'!$F$6:$F$2505,'Bill Log'!$B$6:$B$2505,$A58,'Bill Log'!$A$6:$A$2505,"&gt;="&amp;DATE($B$3,J$6,1),'Bill Log'!$A$6:$A$2505,"&lt;"&amp;EDATE(DATE($B$3,J$6,1),1)))</f>
        <v/>
      </c>
      <c r="K58" s="57">
        <f>IF($A58="","",SUMIFS('Bill Log'!$F$6:$F$2505,'Bill Log'!$B$6:$B$2505,$A58,'Bill Log'!$A$6:$A$2505,"&gt;="&amp;DATE($B$3,K$6,1),'Bill Log'!$A$6:$A$2505,"&lt;"&amp;EDATE(DATE($B$3,K$6,1),1)))</f>
        <v/>
      </c>
      <c r="L58" s="57">
        <f>IF($A58="","",SUMIFS('Bill Log'!$F$6:$F$2505,'Bill Log'!$B$6:$B$2505,$A58,'Bill Log'!$A$6:$A$2505,"&gt;="&amp;DATE($B$3,L$6,1),'Bill Log'!$A$6:$A$2505,"&lt;"&amp;EDATE(DATE($B$3,L$6,1),1)))</f>
        <v/>
      </c>
      <c r="M58" s="57">
        <f>IF($A58="","",SUMIFS('Bill Log'!$F$6:$F$2505,'Bill Log'!$B$6:$B$2505,$A58,'Bill Log'!$A$6:$A$2505,"&gt;="&amp;DATE($B$3,M$6,1),'Bill Log'!$A$6:$A$2505,"&lt;"&amp;EDATE(DATE($B$3,M$6,1),1)))</f>
        <v/>
      </c>
      <c r="N58" s="58">
        <f>IF($A58="","",SUM(B58:M58))</f>
        <v/>
      </c>
      <c r="O58" s="50" t="n"/>
    </row>
    <row r="59" ht="15" customHeight="1" s="36">
      <c r="A59" s="50">
        <f>IF(Lists!A28="","",Lists!A28)</f>
        <v/>
      </c>
      <c r="B59" s="57">
        <f>IF($A59="","",SUMIFS('Bill Log'!$F$6:$F$2505,'Bill Log'!$B$6:$B$2505,$A59,'Bill Log'!$A$6:$A$2505,"&gt;="&amp;DATE($B$3,B$6,1),'Bill Log'!$A$6:$A$2505,"&lt;"&amp;EDATE(DATE($B$3,B$6,1),1)))</f>
        <v/>
      </c>
      <c r="C59" s="57">
        <f>IF($A59="","",SUMIFS('Bill Log'!$F$6:$F$2505,'Bill Log'!$B$6:$B$2505,$A59,'Bill Log'!$A$6:$A$2505,"&gt;="&amp;DATE($B$3,C$6,1),'Bill Log'!$A$6:$A$2505,"&lt;"&amp;EDATE(DATE($B$3,C$6,1),1)))</f>
        <v/>
      </c>
      <c r="D59" s="57">
        <f>IF($A59="","",SUMIFS('Bill Log'!$F$6:$F$2505,'Bill Log'!$B$6:$B$2505,$A59,'Bill Log'!$A$6:$A$2505,"&gt;="&amp;DATE($B$3,D$6,1),'Bill Log'!$A$6:$A$2505,"&lt;"&amp;EDATE(DATE($B$3,D$6,1),1)))</f>
        <v/>
      </c>
      <c r="E59" s="57">
        <f>IF($A59="","",SUMIFS('Bill Log'!$F$6:$F$2505,'Bill Log'!$B$6:$B$2505,$A59,'Bill Log'!$A$6:$A$2505,"&gt;="&amp;DATE($B$3,E$6,1),'Bill Log'!$A$6:$A$2505,"&lt;"&amp;EDATE(DATE($B$3,E$6,1),1)))</f>
        <v/>
      </c>
      <c r="F59" s="57">
        <f>IF($A59="","",SUMIFS('Bill Log'!$F$6:$F$2505,'Bill Log'!$B$6:$B$2505,$A59,'Bill Log'!$A$6:$A$2505,"&gt;="&amp;DATE($B$3,F$6,1),'Bill Log'!$A$6:$A$2505,"&lt;"&amp;EDATE(DATE($B$3,F$6,1),1)))</f>
        <v/>
      </c>
      <c r="G59" s="57">
        <f>IF($A59="","",SUMIFS('Bill Log'!$F$6:$F$2505,'Bill Log'!$B$6:$B$2505,$A59,'Bill Log'!$A$6:$A$2505,"&gt;="&amp;DATE($B$3,G$6,1),'Bill Log'!$A$6:$A$2505,"&lt;"&amp;EDATE(DATE($B$3,G$6,1),1)))</f>
        <v/>
      </c>
      <c r="H59" s="57">
        <f>IF($A59="","",SUMIFS('Bill Log'!$F$6:$F$2505,'Bill Log'!$B$6:$B$2505,$A59,'Bill Log'!$A$6:$A$2505,"&gt;="&amp;DATE($B$3,H$6,1),'Bill Log'!$A$6:$A$2505,"&lt;"&amp;EDATE(DATE($B$3,H$6,1),1)))</f>
        <v/>
      </c>
      <c r="I59" s="57">
        <f>IF($A59="","",SUMIFS('Bill Log'!$F$6:$F$2505,'Bill Log'!$B$6:$B$2505,$A59,'Bill Log'!$A$6:$A$2505,"&gt;="&amp;DATE($B$3,I$6,1),'Bill Log'!$A$6:$A$2505,"&lt;"&amp;EDATE(DATE($B$3,I$6,1),1)))</f>
        <v/>
      </c>
      <c r="J59" s="57">
        <f>IF($A59="","",SUMIFS('Bill Log'!$F$6:$F$2505,'Bill Log'!$B$6:$B$2505,$A59,'Bill Log'!$A$6:$A$2505,"&gt;="&amp;DATE($B$3,J$6,1),'Bill Log'!$A$6:$A$2505,"&lt;"&amp;EDATE(DATE($B$3,J$6,1),1)))</f>
        <v/>
      </c>
      <c r="K59" s="57">
        <f>IF($A59="","",SUMIFS('Bill Log'!$F$6:$F$2505,'Bill Log'!$B$6:$B$2505,$A59,'Bill Log'!$A$6:$A$2505,"&gt;="&amp;DATE($B$3,K$6,1),'Bill Log'!$A$6:$A$2505,"&lt;"&amp;EDATE(DATE($B$3,K$6,1),1)))</f>
        <v/>
      </c>
      <c r="L59" s="57">
        <f>IF($A59="","",SUMIFS('Bill Log'!$F$6:$F$2505,'Bill Log'!$B$6:$B$2505,$A59,'Bill Log'!$A$6:$A$2505,"&gt;="&amp;DATE($B$3,L$6,1),'Bill Log'!$A$6:$A$2505,"&lt;"&amp;EDATE(DATE($B$3,L$6,1),1)))</f>
        <v/>
      </c>
      <c r="M59" s="57">
        <f>IF($A59="","",SUMIFS('Bill Log'!$F$6:$F$2505,'Bill Log'!$B$6:$B$2505,$A59,'Bill Log'!$A$6:$A$2505,"&gt;="&amp;DATE($B$3,M$6,1),'Bill Log'!$A$6:$A$2505,"&lt;"&amp;EDATE(DATE($B$3,M$6,1),1)))</f>
        <v/>
      </c>
      <c r="N59" s="58">
        <f>IF($A59="","",SUM(B59:M59))</f>
        <v/>
      </c>
      <c r="O59" s="50" t="n"/>
    </row>
    <row r="60" ht="15" customHeight="1" s="36">
      <c r="A60" s="50">
        <f>IF(Lists!A29="","",Lists!A29)</f>
        <v/>
      </c>
      <c r="B60" s="57">
        <f>IF($A60="","",SUMIFS('Bill Log'!$F$6:$F$2505,'Bill Log'!$B$6:$B$2505,$A60,'Bill Log'!$A$6:$A$2505,"&gt;="&amp;DATE($B$3,B$6,1),'Bill Log'!$A$6:$A$2505,"&lt;"&amp;EDATE(DATE($B$3,B$6,1),1)))</f>
        <v/>
      </c>
      <c r="C60" s="57">
        <f>IF($A60="","",SUMIFS('Bill Log'!$F$6:$F$2505,'Bill Log'!$B$6:$B$2505,$A60,'Bill Log'!$A$6:$A$2505,"&gt;="&amp;DATE($B$3,C$6,1),'Bill Log'!$A$6:$A$2505,"&lt;"&amp;EDATE(DATE($B$3,C$6,1),1)))</f>
        <v/>
      </c>
      <c r="D60" s="57">
        <f>IF($A60="","",SUMIFS('Bill Log'!$F$6:$F$2505,'Bill Log'!$B$6:$B$2505,$A60,'Bill Log'!$A$6:$A$2505,"&gt;="&amp;DATE($B$3,D$6,1),'Bill Log'!$A$6:$A$2505,"&lt;"&amp;EDATE(DATE($B$3,D$6,1),1)))</f>
        <v/>
      </c>
      <c r="E60" s="57">
        <f>IF($A60="","",SUMIFS('Bill Log'!$F$6:$F$2505,'Bill Log'!$B$6:$B$2505,$A60,'Bill Log'!$A$6:$A$2505,"&gt;="&amp;DATE($B$3,E$6,1),'Bill Log'!$A$6:$A$2505,"&lt;"&amp;EDATE(DATE($B$3,E$6,1),1)))</f>
        <v/>
      </c>
      <c r="F60" s="57">
        <f>IF($A60="","",SUMIFS('Bill Log'!$F$6:$F$2505,'Bill Log'!$B$6:$B$2505,$A60,'Bill Log'!$A$6:$A$2505,"&gt;="&amp;DATE($B$3,F$6,1),'Bill Log'!$A$6:$A$2505,"&lt;"&amp;EDATE(DATE($B$3,F$6,1),1)))</f>
        <v/>
      </c>
      <c r="G60" s="57">
        <f>IF($A60="","",SUMIFS('Bill Log'!$F$6:$F$2505,'Bill Log'!$B$6:$B$2505,$A60,'Bill Log'!$A$6:$A$2505,"&gt;="&amp;DATE($B$3,G$6,1),'Bill Log'!$A$6:$A$2505,"&lt;"&amp;EDATE(DATE($B$3,G$6,1),1)))</f>
        <v/>
      </c>
      <c r="H60" s="57">
        <f>IF($A60="","",SUMIFS('Bill Log'!$F$6:$F$2505,'Bill Log'!$B$6:$B$2505,$A60,'Bill Log'!$A$6:$A$2505,"&gt;="&amp;DATE($B$3,H$6,1),'Bill Log'!$A$6:$A$2505,"&lt;"&amp;EDATE(DATE($B$3,H$6,1),1)))</f>
        <v/>
      </c>
      <c r="I60" s="57">
        <f>IF($A60="","",SUMIFS('Bill Log'!$F$6:$F$2505,'Bill Log'!$B$6:$B$2505,$A60,'Bill Log'!$A$6:$A$2505,"&gt;="&amp;DATE($B$3,I$6,1),'Bill Log'!$A$6:$A$2505,"&lt;"&amp;EDATE(DATE($B$3,I$6,1),1)))</f>
        <v/>
      </c>
      <c r="J60" s="57">
        <f>IF($A60="","",SUMIFS('Bill Log'!$F$6:$F$2505,'Bill Log'!$B$6:$B$2505,$A60,'Bill Log'!$A$6:$A$2505,"&gt;="&amp;DATE($B$3,J$6,1),'Bill Log'!$A$6:$A$2505,"&lt;"&amp;EDATE(DATE($B$3,J$6,1),1)))</f>
        <v/>
      </c>
      <c r="K60" s="57">
        <f>IF($A60="","",SUMIFS('Bill Log'!$F$6:$F$2505,'Bill Log'!$B$6:$B$2505,$A60,'Bill Log'!$A$6:$A$2505,"&gt;="&amp;DATE($B$3,K$6,1),'Bill Log'!$A$6:$A$2505,"&lt;"&amp;EDATE(DATE($B$3,K$6,1),1)))</f>
        <v/>
      </c>
      <c r="L60" s="57">
        <f>IF($A60="","",SUMIFS('Bill Log'!$F$6:$F$2505,'Bill Log'!$B$6:$B$2505,$A60,'Bill Log'!$A$6:$A$2505,"&gt;="&amp;DATE($B$3,L$6,1),'Bill Log'!$A$6:$A$2505,"&lt;"&amp;EDATE(DATE($B$3,L$6,1),1)))</f>
        <v/>
      </c>
      <c r="M60" s="57">
        <f>IF($A60="","",SUMIFS('Bill Log'!$F$6:$F$2505,'Bill Log'!$B$6:$B$2505,$A60,'Bill Log'!$A$6:$A$2505,"&gt;="&amp;DATE($B$3,M$6,1),'Bill Log'!$A$6:$A$2505,"&lt;"&amp;EDATE(DATE($B$3,M$6,1),1)))</f>
        <v/>
      </c>
      <c r="N60" s="58">
        <f>IF($A60="","",SUM(B60:M60))</f>
        <v/>
      </c>
      <c r="O60" s="50" t="n"/>
    </row>
    <row r="61" ht="15" customHeight="1" s="36">
      <c r="A61" s="50">
        <f>IF(Lists!A30="","",Lists!A30)</f>
        <v/>
      </c>
      <c r="B61" s="57">
        <f>IF($A61="","",SUMIFS('Bill Log'!$F$6:$F$2505,'Bill Log'!$B$6:$B$2505,$A61,'Bill Log'!$A$6:$A$2505,"&gt;="&amp;DATE($B$3,B$6,1),'Bill Log'!$A$6:$A$2505,"&lt;"&amp;EDATE(DATE($B$3,B$6,1),1)))</f>
        <v/>
      </c>
      <c r="C61" s="57">
        <f>IF($A61="","",SUMIFS('Bill Log'!$F$6:$F$2505,'Bill Log'!$B$6:$B$2505,$A61,'Bill Log'!$A$6:$A$2505,"&gt;="&amp;DATE($B$3,C$6,1),'Bill Log'!$A$6:$A$2505,"&lt;"&amp;EDATE(DATE($B$3,C$6,1),1)))</f>
        <v/>
      </c>
      <c r="D61" s="57">
        <f>IF($A61="","",SUMIFS('Bill Log'!$F$6:$F$2505,'Bill Log'!$B$6:$B$2505,$A61,'Bill Log'!$A$6:$A$2505,"&gt;="&amp;DATE($B$3,D$6,1),'Bill Log'!$A$6:$A$2505,"&lt;"&amp;EDATE(DATE($B$3,D$6,1),1)))</f>
        <v/>
      </c>
      <c r="E61" s="57">
        <f>IF($A61="","",SUMIFS('Bill Log'!$F$6:$F$2505,'Bill Log'!$B$6:$B$2505,$A61,'Bill Log'!$A$6:$A$2505,"&gt;="&amp;DATE($B$3,E$6,1),'Bill Log'!$A$6:$A$2505,"&lt;"&amp;EDATE(DATE($B$3,E$6,1),1)))</f>
        <v/>
      </c>
      <c r="F61" s="57">
        <f>IF($A61="","",SUMIFS('Bill Log'!$F$6:$F$2505,'Bill Log'!$B$6:$B$2505,$A61,'Bill Log'!$A$6:$A$2505,"&gt;="&amp;DATE($B$3,F$6,1),'Bill Log'!$A$6:$A$2505,"&lt;"&amp;EDATE(DATE($B$3,F$6,1),1)))</f>
        <v/>
      </c>
      <c r="G61" s="57">
        <f>IF($A61="","",SUMIFS('Bill Log'!$F$6:$F$2505,'Bill Log'!$B$6:$B$2505,$A61,'Bill Log'!$A$6:$A$2505,"&gt;="&amp;DATE($B$3,G$6,1),'Bill Log'!$A$6:$A$2505,"&lt;"&amp;EDATE(DATE($B$3,G$6,1),1)))</f>
        <v/>
      </c>
      <c r="H61" s="57">
        <f>IF($A61="","",SUMIFS('Bill Log'!$F$6:$F$2505,'Bill Log'!$B$6:$B$2505,$A61,'Bill Log'!$A$6:$A$2505,"&gt;="&amp;DATE($B$3,H$6,1),'Bill Log'!$A$6:$A$2505,"&lt;"&amp;EDATE(DATE($B$3,H$6,1),1)))</f>
        <v/>
      </c>
      <c r="I61" s="57">
        <f>IF($A61="","",SUMIFS('Bill Log'!$F$6:$F$2505,'Bill Log'!$B$6:$B$2505,$A61,'Bill Log'!$A$6:$A$2505,"&gt;="&amp;DATE($B$3,I$6,1),'Bill Log'!$A$6:$A$2505,"&lt;"&amp;EDATE(DATE($B$3,I$6,1),1)))</f>
        <v/>
      </c>
      <c r="J61" s="57">
        <f>IF($A61="","",SUMIFS('Bill Log'!$F$6:$F$2505,'Bill Log'!$B$6:$B$2505,$A61,'Bill Log'!$A$6:$A$2505,"&gt;="&amp;DATE($B$3,J$6,1),'Bill Log'!$A$6:$A$2505,"&lt;"&amp;EDATE(DATE($B$3,J$6,1),1)))</f>
        <v/>
      </c>
      <c r="K61" s="57">
        <f>IF($A61="","",SUMIFS('Bill Log'!$F$6:$F$2505,'Bill Log'!$B$6:$B$2505,$A61,'Bill Log'!$A$6:$A$2505,"&gt;="&amp;DATE($B$3,K$6,1),'Bill Log'!$A$6:$A$2505,"&lt;"&amp;EDATE(DATE($B$3,K$6,1),1)))</f>
        <v/>
      </c>
      <c r="L61" s="57">
        <f>IF($A61="","",SUMIFS('Bill Log'!$F$6:$F$2505,'Bill Log'!$B$6:$B$2505,$A61,'Bill Log'!$A$6:$A$2505,"&gt;="&amp;DATE($B$3,L$6,1),'Bill Log'!$A$6:$A$2505,"&lt;"&amp;EDATE(DATE($B$3,L$6,1),1)))</f>
        <v/>
      </c>
      <c r="M61" s="57">
        <f>IF($A61="","",SUMIFS('Bill Log'!$F$6:$F$2505,'Bill Log'!$B$6:$B$2505,$A61,'Bill Log'!$A$6:$A$2505,"&gt;="&amp;DATE($B$3,M$6,1),'Bill Log'!$A$6:$A$2505,"&lt;"&amp;EDATE(DATE($B$3,M$6,1),1)))</f>
        <v/>
      </c>
      <c r="N61" s="58">
        <f>IF($A61="","",SUM(B61:M61))</f>
        <v/>
      </c>
      <c r="O61" s="50" t="n"/>
    </row>
    <row r="62" ht="15" customHeight="1" s="36">
      <c r="A62" s="50">
        <f>IF(Lists!A31="","",Lists!A31)</f>
        <v/>
      </c>
      <c r="B62" s="57">
        <f>IF($A62="","",SUMIFS('Bill Log'!$F$6:$F$2505,'Bill Log'!$B$6:$B$2505,$A62,'Bill Log'!$A$6:$A$2505,"&gt;="&amp;DATE($B$3,B$6,1),'Bill Log'!$A$6:$A$2505,"&lt;"&amp;EDATE(DATE($B$3,B$6,1),1)))</f>
        <v/>
      </c>
      <c r="C62" s="57">
        <f>IF($A62="","",SUMIFS('Bill Log'!$F$6:$F$2505,'Bill Log'!$B$6:$B$2505,$A62,'Bill Log'!$A$6:$A$2505,"&gt;="&amp;DATE($B$3,C$6,1),'Bill Log'!$A$6:$A$2505,"&lt;"&amp;EDATE(DATE($B$3,C$6,1),1)))</f>
        <v/>
      </c>
      <c r="D62" s="57">
        <f>IF($A62="","",SUMIFS('Bill Log'!$F$6:$F$2505,'Bill Log'!$B$6:$B$2505,$A62,'Bill Log'!$A$6:$A$2505,"&gt;="&amp;DATE($B$3,D$6,1),'Bill Log'!$A$6:$A$2505,"&lt;"&amp;EDATE(DATE($B$3,D$6,1),1)))</f>
        <v/>
      </c>
      <c r="E62" s="57">
        <f>IF($A62="","",SUMIFS('Bill Log'!$F$6:$F$2505,'Bill Log'!$B$6:$B$2505,$A62,'Bill Log'!$A$6:$A$2505,"&gt;="&amp;DATE($B$3,E$6,1),'Bill Log'!$A$6:$A$2505,"&lt;"&amp;EDATE(DATE($B$3,E$6,1),1)))</f>
        <v/>
      </c>
      <c r="F62" s="57">
        <f>IF($A62="","",SUMIFS('Bill Log'!$F$6:$F$2505,'Bill Log'!$B$6:$B$2505,$A62,'Bill Log'!$A$6:$A$2505,"&gt;="&amp;DATE($B$3,F$6,1),'Bill Log'!$A$6:$A$2505,"&lt;"&amp;EDATE(DATE($B$3,F$6,1),1)))</f>
        <v/>
      </c>
      <c r="G62" s="57">
        <f>IF($A62="","",SUMIFS('Bill Log'!$F$6:$F$2505,'Bill Log'!$B$6:$B$2505,$A62,'Bill Log'!$A$6:$A$2505,"&gt;="&amp;DATE($B$3,G$6,1),'Bill Log'!$A$6:$A$2505,"&lt;"&amp;EDATE(DATE($B$3,G$6,1),1)))</f>
        <v/>
      </c>
      <c r="H62" s="57">
        <f>IF($A62="","",SUMIFS('Bill Log'!$F$6:$F$2505,'Bill Log'!$B$6:$B$2505,$A62,'Bill Log'!$A$6:$A$2505,"&gt;="&amp;DATE($B$3,H$6,1),'Bill Log'!$A$6:$A$2505,"&lt;"&amp;EDATE(DATE($B$3,H$6,1),1)))</f>
        <v/>
      </c>
      <c r="I62" s="57">
        <f>IF($A62="","",SUMIFS('Bill Log'!$F$6:$F$2505,'Bill Log'!$B$6:$B$2505,$A62,'Bill Log'!$A$6:$A$2505,"&gt;="&amp;DATE($B$3,I$6,1),'Bill Log'!$A$6:$A$2505,"&lt;"&amp;EDATE(DATE($B$3,I$6,1),1)))</f>
        <v/>
      </c>
      <c r="J62" s="57">
        <f>IF($A62="","",SUMIFS('Bill Log'!$F$6:$F$2505,'Bill Log'!$B$6:$B$2505,$A62,'Bill Log'!$A$6:$A$2505,"&gt;="&amp;DATE($B$3,J$6,1),'Bill Log'!$A$6:$A$2505,"&lt;"&amp;EDATE(DATE($B$3,J$6,1),1)))</f>
        <v/>
      </c>
      <c r="K62" s="57">
        <f>IF($A62="","",SUMIFS('Bill Log'!$F$6:$F$2505,'Bill Log'!$B$6:$B$2505,$A62,'Bill Log'!$A$6:$A$2505,"&gt;="&amp;DATE($B$3,K$6,1),'Bill Log'!$A$6:$A$2505,"&lt;"&amp;EDATE(DATE($B$3,K$6,1),1)))</f>
        <v/>
      </c>
      <c r="L62" s="57">
        <f>IF($A62="","",SUMIFS('Bill Log'!$F$6:$F$2505,'Bill Log'!$B$6:$B$2505,$A62,'Bill Log'!$A$6:$A$2505,"&gt;="&amp;DATE($B$3,L$6,1),'Bill Log'!$A$6:$A$2505,"&lt;"&amp;EDATE(DATE($B$3,L$6,1),1)))</f>
        <v/>
      </c>
      <c r="M62" s="57">
        <f>IF($A62="","",SUMIFS('Bill Log'!$F$6:$F$2505,'Bill Log'!$B$6:$B$2505,$A62,'Bill Log'!$A$6:$A$2505,"&gt;="&amp;DATE($B$3,M$6,1),'Bill Log'!$A$6:$A$2505,"&lt;"&amp;EDATE(DATE($B$3,M$6,1),1)))</f>
        <v/>
      </c>
      <c r="N62" s="58">
        <f>IF($A62="","",SUM(B62:M62))</f>
        <v/>
      </c>
      <c r="O62" s="50" t="n"/>
    </row>
    <row r="63" ht="15" customHeight="1" s="36">
      <c r="A63" s="50">
        <f>IF(Lists!A32="","",Lists!A32)</f>
        <v/>
      </c>
      <c r="B63" s="57">
        <f>IF($A63="","",SUMIFS('Bill Log'!$F$6:$F$2505,'Bill Log'!$B$6:$B$2505,$A63,'Bill Log'!$A$6:$A$2505,"&gt;="&amp;DATE($B$3,B$6,1),'Bill Log'!$A$6:$A$2505,"&lt;"&amp;EDATE(DATE($B$3,B$6,1),1)))</f>
        <v/>
      </c>
      <c r="C63" s="57">
        <f>IF($A63="","",SUMIFS('Bill Log'!$F$6:$F$2505,'Bill Log'!$B$6:$B$2505,$A63,'Bill Log'!$A$6:$A$2505,"&gt;="&amp;DATE($B$3,C$6,1),'Bill Log'!$A$6:$A$2505,"&lt;"&amp;EDATE(DATE($B$3,C$6,1),1)))</f>
        <v/>
      </c>
      <c r="D63" s="57">
        <f>IF($A63="","",SUMIFS('Bill Log'!$F$6:$F$2505,'Bill Log'!$B$6:$B$2505,$A63,'Bill Log'!$A$6:$A$2505,"&gt;="&amp;DATE($B$3,D$6,1),'Bill Log'!$A$6:$A$2505,"&lt;"&amp;EDATE(DATE($B$3,D$6,1),1)))</f>
        <v/>
      </c>
      <c r="E63" s="57">
        <f>IF($A63="","",SUMIFS('Bill Log'!$F$6:$F$2505,'Bill Log'!$B$6:$B$2505,$A63,'Bill Log'!$A$6:$A$2505,"&gt;="&amp;DATE($B$3,E$6,1),'Bill Log'!$A$6:$A$2505,"&lt;"&amp;EDATE(DATE($B$3,E$6,1),1)))</f>
        <v/>
      </c>
      <c r="F63" s="57">
        <f>IF($A63="","",SUMIFS('Bill Log'!$F$6:$F$2505,'Bill Log'!$B$6:$B$2505,$A63,'Bill Log'!$A$6:$A$2505,"&gt;="&amp;DATE($B$3,F$6,1),'Bill Log'!$A$6:$A$2505,"&lt;"&amp;EDATE(DATE($B$3,F$6,1),1)))</f>
        <v/>
      </c>
      <c r="G63" s="57">
        <f>IF($A63="","",SUMIFS('Bill Log'!$F$6:$F$2505,'Bill Log'!$B$6:$B$2505,$A63,'Bill Log'!$A$6:$A$2505,"&gt;="&amp;DATE($B$3,G$6,1),'Bill Log'!$A$6:$A$2505,"&lt;"&amp;EDATE(DATE($B$3,G$6,1),1)))</f>
        <v/>
      </c>
      <c r="H63" s="57">
        <f>IF($A63="","",SUMIFS('Bill Log'!$F$6:$F$2505,'Bill Log'!$B$6:$B$2505,$A63,'Bill Log'!$A$6:$A$2505,"&gt;="&amp;DATE($B$3,H$6,1),'Bill Log'!$A$6:$A$2505,"&lt;"&amp;EDATE(DATE($B$3,H$6,1),1)))</f>
        <v/>
      </c>
      <c r="I63" s="57">
        <f>IF($A63="","",SUMIFS('Bill Log'!$F$6:$F$2505,'Bill Log'!$B$6:$B$2505,$A63,'Bill Log'!$A$6:$A$2505,"&gt;="&amp;DATE($B$3,I$6,1),'Bill Log'!$A$6:$A$2505,"&lt;"&amp;EDATE(DATE($B$3,I$6,1),1)))</f>
        <v/>
      </c>
      <c r="J63" s="57">
        <f>IF($A63="","",SUMIFS('Bill Log'!$F$6:$F$2505,'Bill Log'!$B$6:$B$2505,$A63,'Bill Log'!$A$6:$A$2505,"&gt;="&amp;DATE($B$3,J$6,1),'Bill Log'!$A$6:$A$2505,"&lt;"&amp;EDATE(DATE($B$3,J$6,1),1)))</f>
        <v/>
      </c>
      <c r="K63" s="57">
        <f>IF($A63="","",SUMIFS('Bill Log'!$F$6:$F$2505,'Bill Log'!$B$6:$B$2505,$A63,'Bill Log'!$A$6:$A$2505,"&gt;="&amp;DATE($B$3,K$6,1),'Bill Log'!$A$6:$A$2505,"&lt;"&amp;EDATE(DATE($B$3,K$6,1),1)))</f>
        <v/>
      </c>
      <c r="L63" s="57">
        <f>IF($A63="","",SUMIFS('Bill Log'!$F$6:$F$2505,'Bill Log'!$B$6:$B$2505,$A63,'Bill Log'!$A$6:$A$2505,"&gt;="&amp;DATE($B$3,L$6,1),'Bill Log'!$A$6:$A$2505,"&lt;"&amp;EDATE(DATE($B$3,L$6,1),1)))</f>
        <v/>
      </c>
      <c r="M63" s="57">
        <f>IF($A63="","",SUMIFS('Bill Log'!$F$6:$F$2505,'Bill Log'!$B$6:$B$2505,$A63,'Bill Log'!$A$6:$A$2505,"&gt;="&amp;DATE($B$3,M$6,1),'Bill Log'!$A$6:$A$2505,"&lt;"&amp;EDATE(DATE($B$3,M$6,1),1)))</f>
        <v/>
      </c>
      <c r="N63" s="58">
        <f>IF($A63="","",SUM(B63:M63))</f>
        <v/>
      </c>
      <c r="O63" s="50" t="n"/>
    </row>
    <row r="64" ht="15" customHeight="1" s="36">
      <c r="A64" s="50">
        <f>IF(Lists!A33="","",Lists!A33)</f>
        <v/>
      </c>
      <c r="B64" s="57">
        <f>IF($A64="","",SUMIFS('Bill Log'!$F$6:$F$2505,'Bill Log'!$B$6:$B$2505,$A64,'Bill Log'!$A$6:$A$2505,"&gt;="&amp;DATE($B$3,B$6,1),'Bill Log'!$A$6:$A$2505,"&lt;"&amp;EDATE(DATE($B$3,B$6,1),1)))</f>
        <v/>
      </c>
      <c r="C64" s="57">
        <f>IF($A64="","",SUMIFS('Bill Log'!$F$6:$F$2505,'Bill Log'!$B$6:$B$2505,$A64,'Bill Log'!$A$6:$A$2505,"&gt;="&amp;DATE($B$3,C$6,1),'Bill Log'!$A$6:$A$2505,"&lt;"&amp;EDATE(DATE($B$3,C$6,1),1)))</f>
        <v/>
      </c>
      <c r="D64" s="57">
        <f>IF($A64="","",SUMIFS('Bill Log'!$F$6:$F$2505,'Bill Log'!$B$6:$B$2505,$A64,'Bill Log'!$A$6:$A$2505,"&gt;="&amp;DATE($B$3,D$6,1),'Bill Log'!$A$6:$A$2505,"&lt;"&amp;EDATE(DATE($B$3,D$6,1),1)))</f>
        <v/>
      </c>
      <c r="E64" s="57">
        <f>IF($A64="","",SUMIFS('Bill Log'!$F$6:$F$2505,'Bill Log'!$B$6:$B$2505,$A64,'Bill Log'!$A$6:$A$2505,"&gt;="&amp;DATE($B$3,E$6,1),'Bill Log'!$A$6:$A$2505,"&lt;"&amp;EDATE(DATE($B$3,E$6,1),1)))</f>
        <v/>
      </c>
      <c r="F64" s="57">
        <f>IF($A64="","",SUMIFS('Bill Log'!$F$6:$F$2505,'Bill Log'!$B$6:$B$2505,$A64,'Bill Log'!$A$6:$A$2505,"&gt;="&amp;DATE($B$3,F$6,1),'Bill Log'!$A$6:$A$2505,"&lt;"&amp;EDATE(DATE($B$3,F$6,1),1)))</f>
        <v/>
      </c>
      <c r="G64" s="57">
        <f>IF($A64="","",SUMIFS('Bill Log'!$F$6:$F$2505,'Bill Log'!$B$6:$B$2505,$A64,'Bill Log'!$A$6:$A$2505,"&gt;="&amp;DATE($B$3,G$6,1),'Bill Log'!$A$6:$A$2505,"&lt;"&amp;EDATE(DATE($B$3,G$6,1),1)))</f>
        <v/>
      </c>
      <c r="H64" s="57">
        <f>IF($A64="","",SUMIFS('Bill Log'!$F$6:$F$2505,'Bill Log'!$B$6:$B$2505,$A64,'Bill Log'!$A$6:$A$2505,"&gt;="&amp;DATE($B$3,H$6,1),'Bill Log'!$A$6:$A$2505,"&lt;"&amp;EDATE(DATE($B$3,H$6,1),1)))</f>
        <v/>
      </c>
      <c r="I64" s="57">
        <f>IF($A64="","",SUMIFS('Bill Log'!$F$6:$F$2505,'Bill Log'!$B$6:$B$2505,$A64,'Bill Log'!$A$6:$A$2505,"&gt;="&amp;DATE($B$3,I$6,1),'Bill Log'!$A$6:$A$2505,"&lt;"&amp;EDATE(DATE($B$3,I$6,1),1)))</f>
        <v/>
      </c>
      <c r="J64" s="57">
        <f>IF($A64="","",SUMIFS('Bill Log'!$F$6:$F$2505,'Bill Log'!$B$6:$B$2505,$A64,'Bill Log'!$A$6:$A$2505,"&gt;="&amp;DATE($B$3,J$6,1),'Bill Log'!$A$6:$A$2505,"&lt;"&amp;EDATE(DATE($B$3,J$6,1),1)))</f>
        <v/>
      </c>
      <c r="K64" s="57">
        <f>IF($A64="","",SUMIFS('Bill Log'!$F$6:$F$2505,'Bill Log'!$B$6:$B$2505,$A64,'Bill Log'!$A$6:$A$2505,"&gt;="&amp;DATE($B$3,K$6,1),'Bill Log'!$A$6:$A$2505,"&lt;"&amp;EDATE(DATE($B$3,K$6,1),1)))</f>
        <v/>
      </c>
      <c r="L64" s="57">
        <f>IF($A64="","",SUMIFS('Bill Log'!$F$6:$F$2505,'Bill Log'!$B$6:$B$2505,$A64,'Bill Log'!$A$6:$A$2505,"&gt;="&amp;DATE($B$3,L$6,1),'Bill Log'!$A$6:$A$2505,"&lt;"&amp;EDATE(DATE($B$3,L$6,1),1)))</f>
        <v/>
      </c>
      <c r="M64" s="57">
        <f>IF($A64="","",SUMIFS('Bill Log'!$F$6:$F$2505,'Bill Log'!$B$6:$B$2505,$A64,'Bill Log'!$A$6:$A$2505,"&gt;="&amp;DATE($B$3,M$6,1),'Bill Log'!$A$6:$A$2505,"&lt;"&amp;EDATE(DATE($B$3,M$6,1),1)))</f>
        <v/>
      </c>
      <c r="N64" s="58">
        <f>IF($A64="","",SUM(B64:M64))</f>
        <v/>
      </c>
      <c r="O64" s="50" t="n"/>
    </row>
    <row r="65" ht="15" customHeight="1" s="36">
      <c r="A65" s="50">
        <f>IF(Lists!A34="","",Lists!A34)</f>
        <v/>
      </c>
      <c r="B65" s="57">
        <f>IF($A65="","",SUMIFS('Bill Log'!$F$6:$F$2505,'Bill Log'!$B$6:$B$2505,$A65,'Bill Log'!$A$6:$A$2505,"&gt;="&amp;DATE($B$3,B$6,1),'Bill Log'!$A$6:$A$2505,"&lt;"&amp;EDATE(DATE($B$3,B$6,1),1)))</f>
        <v/>
      </c>
      <c r="C65" s="57">
        <f>IF($A65="","",SUMIFS('Bill Log'!$F$6:$F$2505,'Bill Log'!$B$6:$B$2505,$A65,'Bill Log'!$A$6:$A$2505,"&gt;="&amp;DATE($B$3,C$6,1),'Bill Log'!$A$6:$A$2505,"&lt;"&amp;EDATE(DATE($B$3,C$6,1),1)))</f>
        <v/>
      </c>
      <c r="D65" s="57">
        <f>IF($A65="","",SUMIFS('Bill Log'!$F$6:$F$2505,'Bill Log'!$B$6:$B$2505,$A65,'Bill Log'!$A$6:$A$2505,"&gt;="&amp;DATE($B$3,D$6,1),'Bill Log'!$A$6:$A$2505,"&lt;"&amp;EDATE(DATE($B$3,D$6,1),1)))</f>
        <v/>
      </c>
      <c r="E65" s="57">
        <f>IF($A65="","",SUMIFS('Bill Log'!$F$6:$F$2505,'Bill Log'!$B$6:$B$2505,$A65,'Bill Log'!$A$6:$A$2505,"&gt;="&amp;DATE($B$3,E$6,1),'Bill Log'!$A$6:$A$2505,"&lt;"&amp;EDATE(DATE($B$3,E$6,1),1)))</f>
        <v/>
      </c>
      <c r="F65" s="57">
        <f>IF($A65="","",SUMIFS('Bill Log'!$F$6:$F$2505,'Bill Log'!$B$6:$B$2505,$A65,'Bill Log'!$A$6:$A$2505,"&gt;="&amp;DATE($B$3,F$6,1),'Bill Log'!$A$6:$A$2505,"&lt;"&amp;EDATE(DATE($B$3,F$6,1),1)))</f>
        <v/>
      </c>
      <c r="G65" s="57">
        <f>IF($A65="","",SUMIFS('Bill Log'!$F$6:$F$2505,'Bill Log'!$B$6:$B$2505,$A65,'Bill Log'!$A$6:$A$2505,"&gt;="&amp;DATE($B$3,G$6,1),'Bill Log'!$A$6:$A$2505,"&lt;"&amp;EDATE(DATE($B$3,G$6,1),1)))</f>
        <v/>
      </c>
      <c r="H65" s="57">
        <f>IF($A65="","",SUMIFS('Bill Log'!$F$6:$F$2505,'Bill Log'!$B$6:$B$2505,$A65,'Bill Log'!$A$6:$A$2505,"&gt;="&amp;DATE($B$3,H$6,1),'Bill Log'!$A$6:$A$2505,"&lt;"&amp;EDATE(DATE($B$3,H$6,1),1)))</f>
        <v/>
      </c>
      <c r="I65" s="57">
        <f>IF($A65="","",SUMIFS('Bill Log'!$F$6:$F$2505,'Bill Log'!$B$6:$B$2505,$A65,'Bill Log'!$A$6:$A$2505,"&gt;="&amp;DATE($B$3,I$6,1),'Bill Log'!$A$6:$A$2505,"&lt;"&amp;EDATE(DATE($B$3,I$6,1),1)))</f>
        <v/>
      </c>
      <c r="J65" s="57">
        <f>IF($A65="","",SUMIFS('Bill Log'!$F$6:$F$2505,'Bill Log'!$B$6:$B$2505,$A65,'Bill Log'!$A$6:$A$2505,"&gt;="&amp;DATE($B$3,J$6,1),'Bill Log'!$A$6:$A$2505,"&lt;"&amp;EDATE(DATE($B$3,J$6,1),1)))</f>
        <v/>
      </c>
      <c r="K65" s="57">
        <f>IF($A65="","",SUMIFS('Bill Log'!$F$6:$F$2505,'Bill Log'!$B$6:$B$2505,$A65,'Bill Log'!$A$6:$A$2505,"&gt;="&amp;DATE($B$3,K$6,1),'Bill Log'!$A$6:$A$2505,"&lt;"&amp;EDATE(DATE($B$3,K$6,1),1)))</f>
        <v/>
      </c>
      <c r="L65" s="57">
        <f>IF($A65="","",SUMIFS('Bill Log'!$F$6:$F$2505,'Bill Log'!$B$6:$B$2505,$A65,'Bill Log'!$A$6:$A$2505,"&gt;="&amp;DATE($B$3,L$6,1),'Bill Log'!$A$6:$A$2505,"&lt;"&amp;EDATE(DATE($B$3,L$6,1),1)))</f>
        <v/>
      </c>
      <c r="M65" s="57">
        <f>IF($A65="","",SUMIFS('Bill Log'!$F$6:$F$2505,'Bill Log'!$B$6:$B$2505,$A65,'Bill Log'!$A$6:$A$2505,"&gt;="&amp;DATE($B$3,M$6,1),'Bill Log'!$A$6:$A$2505,"&lt;"&amp;EDATE(DATE($B$3,M$6,1),1)))</f>
        <v/>
      </c>
      <c r="N65" s="58">
        <f>IF($A65="","",SUM(B65:M65))</f>
        <v/>
      </c>
      <c r="O65" s="50" t="n"/>
    </row>
    <row r="66" ht="15" customHeight="1" s="36">
      <c r="A66" s="50">
        <f>IF(Lists!A35="","",Lists!A35)</f>
        <v/>
      </c>
      <c r="B66" s="57">
        <f>IF($A66="","",SUMIFS('Bill Log'!$F$6:$F$2505,'Bill Log'!$B$6:$B$2505,$A66,'Bill Log'!$A$6:$A$2505,"&gt;="&amp;DATE($B$3,B$6,1),'Bill Log'!$A$6:$A$2505,"&lt;"&amp;EDATE(DATE($B$3,B$6,1),1)))</f>
        <v/>
      </c>
      <c r="C66" s="57">
        <f>IF($A66="","",SUMIFS('Bill Log'!$F$6:$F$2505,'Bill Log'!$B$6:$B$2505,$A66,'Bill Log'!$A$6:$A$2505,"&gt;="&amp;DATE($B$3,C$6,1),'Bill Log'!$A$6:$A$2505,"&lt;"&amp;EDATE(DATE($B$3,C$6,1),1)))</f>
        <v/>
      </c>
      <c r="D66" s="57">
        <f>IF($A66="","",SUMIFS('Bill Log'!$F$6:$F$2505,'Bill Log'!$B$6:$B$2505,$A66,'Bill Log'!$A$6:$A$2505,"&gt;="&amp;DATE($B$3,D$6,1),'Bill Log'!$A$6:$A$2505,"&lt;"&amp;EDATE(DATE($B$3,D$6,1),1)))</f>
        <v/>
      </c>
      <c r="E66" s="57">
        <f>IF($A66="","",SUMIFS('Bill Log'!$F$6:$F$2505,'Bill Log'!$B$6:$B$2505,$A66,'Bill Log'!$A$6:$A$2505,"&gt;="&amp;DATE($B$3,E$6,1),'Bill Log'!$A$6:$A$2505,"&lt;"&amp;EDATE(DATE($B$3,E$6,1),1)))</f>
        <v/>
      </c>
      <c r="F66" s="57">
        <f>IF($A66="","",SUMIFS('Bill Log'!$F$6:$F$2505,'Bill Log'!$B$6:$B$2505,$A66,'Bill Log'!$A$6:$A$2505,"&gt;="&amp;DATE($B$3,F$6,1),'Bill Log'!$A$6:$A$2505,"&lt;"&amp;EDATE(DATE($B$3,F$6,1),1)))</f>
        <v/>
      </c>
      <c r="G66" s="57">
        <f>IF($A66="","",SUMIFS('Bill Log'!$F$6:$F$2505,'Bill Log'!$B$6:$B$2505,$A66,'Bill Log'!$A$6:$A$2505,"&gt;="&amp;DATE($B$3,G$6,1),'Bill Log'!$A$6:$A$2505,"&lt;"&amp;EDATE(DATE($B$3,G$6,1),1)))</f>
        <v/>
      </c>
      <c r="H66" s="57">
        <f>IF($A66="","",SUMIFS('Bill Log'!$F$6:$F$2505,'Bill Log'!$B$6:$B$2505,$A66,'Bill Log'!$A$6:$A$2505,"&gt;="&amp;DATE($B$3,H$6,1),'Bill Log'!$A$6:$A$2505,"&lt;"&amp;EDATE(DATE($B$3,H$6,1),1)))</f>
        <v/>
      </c>
      <c r="I66" s="57">
        <f>IF($A66="","",SUMIFS('Bill Log'!$F$6:$F$2505,'Bill Log'!$B$6:$B$2505,$A66,'Bill Log'!$A$6:$A$2505,"&gt;="&amp;DATE($B$3,I$6,1),'Bill Log'!$A$6:$A$2505,"&lt;"&amp;EDATE(DATE($B$3,I$6,1),1)))</f>
        <v/>
      </c>
      <c r="J66" s="57">
        <f>IF($A66="","",SUMIFS('Bill Log'!$F$6:$F$2505,'Bill Log'!$B$6:$B$2505,$A66,'Bill Log'!$A$6:$A$2505,"&gt;="&amp;DATE($B$3,J$6,1),'Bill Log'!$A$6:$A$2505,"&lt;"&amp;EDATE(DATE($B$3,J$6,1),1)))</f>
        <v/>
      </c>
      <c r="K66" s="57">
        <f>IF($A66="","",SUMIFS('Bill Log'!$F$6:$F$2505,'Bill Log'!$B$6:$B$2505,$A66,'Bill Log'!$A$6:$A$2505,"&gt;="&amp;DATE($B$3,K$6,1),'Bill Log'!$A$6:$A$2505,"&lt;"&amp;EDATE(DATE($B$3,K$6,1),1)))</f>
        <v/>
      </c>
      <c r="L66" s="57">
        <f>IF($A66="","",SUMIFS('Bill Log'!$F$6:$F$2505,'Bill Log'!$B$6:$B$2505,$A66,'Bill Log'!$A$6:$A$2505,"&gt;="&amp;DATE($B$3,L$6,1),'Bill Log'!$A$6:$A$2505,"&lt;"&amp;EDATE(DATE($B$3,L$6,1),1)))</f>
        <v/>
      </c>
      <c r="M66" s="57">
        <f>IF($A66="","",SUMIFS('Bill Log'!$F$6:$F$2505,'Bill Log'!$B$6:$B$2505,$A66,'Bill Log'!$A$6:$A$2505,"&gt;="&amp;DATE($B$3,M$6,1),'Bill Log'!$A$6:$A$2505,"&lt;"&amp;EDATE(DATE($B$3,M$6,1),1)))</f>
        <v/>
      </c>
      <c r="N66" s="58">
        <f>IF($A66="","",SUM(B66:M66))</f>
        <v/>
      </c>
      <c r="O66" s="50" t="n"/>
    </row>
    <row r="67" ht="15" customHeight="1" s="36">
      <c r="A67" s="50">
        <f>IF(Lists!A36="","",Lists!A36)</f>
        <v/>
      </c>
      <c r="B67" s="57">
        <f>IF($A67="","",SUMIFS('Bill Log'!$F$6:$F$2505,'Bill Log'!$B$6:$B$2505,$A67,'Bill Log'!$A$6:$A$2505,"&gt;="&amp;DATE($B$3,B$6,1),'Bill Log'!$A$6:$A$2505,"&lt;"&amp;EDATE(DATE($B$3,B$6,1),1)))</f>
        <v/>
      </c>
      <c r="C67" s="57">
        <f>IF($A67="","",SUMIFS('Bill Log'!$F$6:$F$2505,'Bill Log'!$B$6:$B$2505,$A67,'Bill Log'!$A$6:$A$2505,"&gt;="&amp;DATE($B$3,C$6,1),'Bill Log'!$A$6:$A$2505,"&lt;"&amp;EDATE(DATE($B$3,C$6,1),1)))</f>
        <v/>
      </c>
      <c r="D67" s="57">
        <f>IF($A67="","",SUMIFS('Bill Log'!$F$6:$F$2505,'Bill Log'!$B$6:$B$2505,$A67,'Bill Log'!$A$6:$A$2505,"&gt;="&amp;DATE($B$3,D$6,1),'Bill Log'!$A$6:$A$2505,"&lt;"&amp;EDATE(DATE($B$3,D$6,1),1)))</f>
        <v/>
      </c>
      <c r="E67" s="57">
        <f>IF($A67="","",SUMIFS('Bill Log'!$F$6:$F$2505,'Bill Log'!$B$6:$B$2505,$A67,'Bill Log'!$A$6:$A$2505,"&gt;="&amp;DATE($B$3,E$6,1),'Bill Log'!$A$6:$A$2505,"&lt;"&amp;EDATE(DATE($B$3,E$6,1),1)))</f>
        <v/>
      </c>
      <c r="F67" s="57">
        <f>IF($A67="","",SUMIFS('Bill Log'!$F$6:$F$2505,'Bill Log'!$B$6:$B$2505,$A67,'Bill Log'!$A$6:$A$2505,"&gt;="&amp;DATE($B$3,F$6,1),'Bill Log'!$A$6:$A$2505,"&lt;"&amp;EDATE(DATE($B$3,F$6,1),1)))</f>
        <v/>
      </c>
      <c r="G67" s="57">
        <f>IF($A67="","",SUMIFS('Bill Log'!$F$6:$F$2505,'Bill Log'!$B$6:$B$2505,$A67,'Bill Log'!$A$6:$A$2505,"&gt;="&amp;DATE($B$3,G$6,1),'Bill Log'!$A$6:$A$2505,"&lt;"&amp;EDATE(DATE($B$3,G$6,1),1)))</f>
        <v/>
      </c>
      <c r="H67" s="57">
        <f>IF($A67="","",SUMIFS('Bill Log'!$F$6:$F$2505,'Bill Log'!$B$6:$B$2505,$A67,'Bill Log'!$A$6:$A$2505,"&gt;="&amp;DATE($B$3,H$6,1),'Bill Log'!$A$6:$A$2505,"&lt;"&amp;EDATE(DATE($B$3,H$6,1),1)))</f>
        <v/>
      </c>
      <c r="I67" s="57">
        <f>IF($A67="","",SUMIFS('Bill Log'!$F$6:$F$2505,'Bill Log'!$B$6:$B$2505,$A67,'Bill Log'!$A$6:$A$2505,"&gt;="&amp;DATE($B$3,I$6,1),'Bill Log'!$A$6:$A$2505,"&lt;"&amp;EDATE(DATE($B$3,I$6,1),1)))</f>
        <v/>
      </c>
      <c r="J67" s="57">
        <f>IF($A67="","",SUMIFS('Bill Log'!$F$6:$F$2505,'Bill Log'!$B$6:$B$2505,$A67,'Bill Log'!$A$6:$A$2505,"&gt;="&amp;DATE($B$3,J$6,1),'Bill Log'!$A$6:$A$2505,"&lt;"&amp;EDATE(DATE($B$3,J$6,1),1)))</f>
        <v/>
      </c>
      <c r="K67" s="57">
        <f>IF($A67="","",SUMIFS('Bill Log'!$F$6:$F$2505,'Bill Log'!$B$6:$B$2505,$A67,'Bill Log'!$A$6:$A$2505,"&gt;="&amp;DATE($B$3,K$6,1),'Bill Log'!$A$6:$A$2505,"&lt;"&amp;EDATE(DATE($B$3,K$6,1),1)))</f>
        <v/>
      </c>
      <c r="L67" s="57">
        <f>IF($A67="","",SUMIFS('Bill Log'!$F$6:$F$2505,'Bill Log'!$B$6:$B$2505,$A67,'Bill Log'!$A$6:$A$2505,"&gt;="&amp;DATE($B$3,L$6,1),'Bill Log'!$A$6:$A$2505,"&lt;"&amp;EDATE(DATE($B$3,L$6,1),1)))</f>
        <v/>
      </c>
      <c r="M67" s="57">
        <f>IF($A67="","",SUMIFS('Bill Log'!$F$6:$F$2505,'Bill Log'!$B$6:$B$2505,$A67,'Bill Log'!$A$6:$A$2505,"&gt;="&amp;DATE($B$3,M$6,1),'Bill Log'!$A$6:$A$2505,"&lt;"&amp;EDATE(DATE($B$3,M$6,1),1)))</f>
        <v/>
      </c>
      <c r="N67" s="58">
        <f>IF($A67="","",SUM(B67:M67))</f>
        <v/>
      </c>
      <c r="O67" s="50" t="n"/>
    </row>
    <row r="68" ht="15" customHeight="1" s="36">
      <c r="A68" s="50">
        <f>IF(Lists!A37="","",Lists!A37)</f>
        <v/>
      </c>
      <c r="B68" s="57">
        <f>IF($A68="","",SUMIFS('Bill Log'!$F$6:$F$2505,'Bill Log'!$B$6:$B$2505,$A68,'Bill Log'!$A$6:$A$2505,"&gt;="&amp;DATE($B$3,B$6,1),'Bill Log'!$A$6:$A$2505,"&lt;"&amp;EDATE(DATE($B$3,B$6,1),1)))</f>
        <v/>
      </c>
      <c r="C68" s="57">
        <f>IF($A68="","",SUMIFS('Bill Log'!$F$6:$F$2505,'Bill Log'!$B$6:$B$2505,$A68,'Bill Log'!$A$6:$A$2505,"&gt;="&amp;DATE($B$3,C$6,1),'Bill Log'!$A$6:$A$2505,"&lt;"&amp;EDATE(DATE($B$3,C$6,1),1)))</f>
        <v/>
      </c>
      <c r="D68" s="57">
        <f>IF($A68="","",SUMIFS('Bill Log'!$F$6:$F$2505,'Bill Log'!$B$6:$B$2505,$A68,'Bill Log'!$A$6:$A$2505,"&gt;="&amp;DATE($B$3,D$6,1),'Bill Log'!$A$6:$A$2505,"&lt;"&amp;EDATE(DATE($B$3,D$6,1),1)))</f>
        <v/>
      </c>
      <c r="E68" s="57">
        <f>IF($A68="","",SUMIFS('Bill Log'!$F$6:$F$2505,'Bill Log'!$B$6:$B$2505,$A68,'Bill Log'!$A$6:$A$2505,"&gt;="&amp;DATE($B$3,E$6,1),'Bill Log'!$A$6:$A$2505,"&lt;"&amp;EDATE(DATE($B$3,E$6,1),1)))</f>
        <v/>
      </c>
      <c r="F68" s="57">
        <f>IF($A68="","",SUMIFS('Bill Log'!$F$6:$F$2505,'Bill Log'!$B$6:$B$2505,$A68,'Bill Log'!$A$6:$A$2505,"&gt;="&amp;DATE($B$3,F$6,1),'Bill Log'!$A$6:$A$2505,"&lt;"&amp;EDATE(DATE($B$3,F$6,1),1)))</f>
        <v/>
      </c>
      <c r="G68" s="57">
        <f>IF($A68="","",SUMIFS('Bill Log'!$F$6:$F$2505,'Bill Log'!$B$6:$B$2505,$A68,'Bill Log'!$A$6:$A$2505,"&gt;="&amp;DATE($B$3,G$6,1),'Bill Log'!$A$6:$A$2505,"&lt;"&amp;EDATE(DATE($B$3,G$6,1),1)))</f>
        <v/>
      </c>
      <c r="H68" s="57">
        <f>IF($A68="","",SUMIFS('Bill Log'!$F$6:$F$2505,'Bill Log'!$B$6:$B$2505,$A68,'Bill Log'!$A$6:$A$2505,"&gt;="&amp;DATE($B$3,H$6,1),'Bill Log'!$A$6:$A$2505,"&lt;"&amp;EDATE(DATE($B$3,H$6,1),1)))</f>
        <v/>
      </c>
      <c r="I68" s="57">
        <f>IF($A68="","",SUMIFS('Bill Log'!$F$6:$F$2505,'Bill Log'!$B$6:$B$2505,$A68,'Bill Log'!$A$6:$A$2505,"&gt;="&amp;DATE($B$3,I$6,1),'Bill Log'!$A$6:$A$2505,"&lt;"&amp;EDATE(DATE($B$3,I$6,1),1)))</f>
        <v/>
      </c>
      <c r="J68" s="57">
        <f>IF($A68="","",SUMIFS('Bill Log'!$F$6:$F$2505,'Bill Log'!$B$6:$B$2505,$A68,'Bill Log'!$A$6:$A$2505,"&gt;="&amp;DATE($B$3,J$6,1),'Bill Log'!$A$6:$A$2505,"&lt;"&amp;EDATE(DATE($B$3,J$6,1),1)))</f>
        <v/>
      </c>
      <c r="K68" s="57">
        <f>IF($A68="","",SUMIFS('Bill Log'!$F$6:$F$2505,'Bill Log'!$B$6:$B$2505,$A68,'Bill Log'!$A$6:$A$2505,"&gt;="&amp;DATE($B$3,K$6,1),'Bill Log'!$A$6:$A$2505,"&lt;"&amp;EDATE(DATE($B$3,K$6,1),1)))</f>
        <v/>
      </c>
      <c r="L68" s="57">
        <f>IF($A68="","",SUMIFS('Bill Log'!$F$6:$F$2505,'Bill Log'!$B$6:$B$2505,$A68,'Bill Log'!$A$6:$A$2505,"&gt;="&amp;DATE($B$3,L$6,1),'Bill Log'!$A$6:$A$2505,"&lt;"&amp;EDATE(DATE($B$3,L$6,1),1)))</f>
        <v/>
      </c>
      <c r="M68" s="57">
        <f>IF($A68="","",SUMIFS('Bill Log'!$F$6:$F$2505,'Bill Log'!$B$6:$B$2505,$A68,'Bill Log'!$A$6:$A$2505,"&gt;="&amp;DATE($B$3,M$6,1),'Bill Log'!$A$6:$A$2505,"&lt;"&amp;EDATE(DATE($B$3,M$6,1),1)))</f>
        <v/>
      </c>
      <c r="N68" s="58">
        <f>IF($A68="","",SUM(B68:M68))</f>
        <v/>
      </c>
      <c r="O68" s="50" t="n"/>
    </row>
    <row r="69" ht="15" customHeight="1" s="36">
      <c r="A69" s="50">
        <f>IF(Lists!A38="","",Lists!A38)</f>
        <v/>
      </c>
      <c r="B69" s="57">
        <f>IF($A69="","",SUMIFS('Bill Log'!$F$6:$F$2505,'Bill Log'!$B$6:$B$2505,$A69,'Bill Log'!$A$6:$A$2505,"&gt;="&amp;DATE($B$3,B$6,1),'Bill Log'!$A$6:$A$2505,"&lt;"&amp;EDATE(DATE($B$3,B$6,1),1)))</f>
        <v/>
      </c>
      <c r="C69" s="57">
        <f>IF($A69="","",SUMIFS('Bill Log'!$F$6:$F$2505,'Bill Log'!$B$6:$B$2505,$A69,'Bill Log'!$A$6:$A$2505,"&gt;="&amp;DATE($B$3,C$6,1),'Bill Log'!$A$6:$A$2505,"&lt;"&amp;EDATE(DATE($B$3,C$6,1),1)))</f>
        <v/>
      </c>
      <c r="D69" s="57">
        <f>IF($A69="","",SUMIFS('Bill Log'!$F$6:$F$2505,'Bill Log'!$B$6:$B$2505,$A69,'Bill Log'!$A$6:$A$2505,"&gt;="&amp;DATE($B$3,D$6,1),'Bill Log'!$A$6:$A$2505,"&lt;"&amp;EDATE(DATE($B$3,D$6,1),1)))</f>
        <v/>
      </c>
      <c r="E69" s="57">
        <f>IF($A69="","",SUMIFS('Bill Log'!$F$6:$F$2505,'Bill Log'!$B$6:$B$2505,$A69,'Bill Log'!$A$6:$A$2505,"&gt;="&amp;DATE($B$3,E$6,1),'Bill Log'!$A$6:$A$2505,"&lt;"&amp;EDATE(DATE($B$3,E$6,1),1)))</f>
        <v/>
      </c>
      <c r="F69" s="57">
        <f>IF($A69="","",SUMIFS('Bill Log'!$F$6:$F$2505,'Bill Log'!$B$6:$B$2505,$A69,'Bill Log'!$A$6:$A$2505,"&gt;="&amp;DATE($B$3,F$6,1),'Bill Log'!$A$6:$A$2505,"&lt;"&amp;EDATE(DATE($B$3,F$6,1),1)))</f>
        <v/>
      </c>
      <c r="G69" s="57">
        <f>IF($A69="","",SUMIFS('Bill Log'!$F$6:$F$2505,'Bill Log'!$B$6:$B$2505,$A69,'Bill Log'!$A$6:$A$2505,"&gt;="&amp;DATE($B$3,G$6,1),'Bill Log'!$A$6:$A$2505,"&lt;"&amp;EDATE(DATE($B$3,G$6,1),1)))</f>
        <v/>
      </c>
      <c r="H69" s="57">
        <f>IF($A69="","",SUMIFS('Bill Log'!$F$6:$F$2505,'Bill Log'!$B$6:$B$2505,$A69,'Bill Log'!$A$6:$A$2505,"&gt;="&amp;DATE($B$3,H$6,1),'Bill Log'!$A$6:$A$2505,"&lt;"&amp;EDATE(DATE($B$3,H$6,1),1)))</f>
        <v/>
      </c>
      <c r="I69" s="57">
        <f>IF($A69="","",SUMIFS('Bill Log'!$F$6:$F$2505,'Bill Log'!$B$6:$B$2505,$A69,'Bill Log'!$A$6:$A$2505,"&gt;="&amp;DATE($B$3,I$6,1),'Bill Log'!$A$6:$A$2505,"&lt;"&amp;EDATE(DATE($B$3,I$6,1),1)))</f>
        <v/>
      </c>
      <c r="J69" s="57">
        <f>IF($A69="","",SUMIFS('Bill Log'!$F$6:$F$2505,'Bill Log'!$B$6:$B$2505,$A69,'Bill Log'!$A$6:$A$2505,"&gt;="&amp;DATE($B$3,J$6,1),'Bill Log'!$A$6:$A$2505,"&lt;"&amp;EDATE(DATE($B$3,J$6,1),1)))</f>
        <v/>
      </c>
      <c r="K69" s="57">
        <f>IF($A69="","",SUMIFS('Bill Log'!$F$6:$F$2505,'Bill Log'!$B$6:$B$2505,$A69,'Bill Log'!$A$6:$A$2505,"&gt;="&amp;DATE($B$3,K$6,1),'Bill Log'!$A$6:$A$2505,"&lt;"&amp;EDATE(DATE($B$3,K$6,1),1)))</f>
        <v/>
      </c>
      <c r="L69" s="57">
        <f>IF($A69="","",SUMIFS('Bill Log'!$F$6:$F$2505,'Bill Log'!$B$6:$B$2505,$A69,'Bill Log'!$A$6:$A$2505,"&gt;="&amp;DATE($B$3,L$6,1),'Bill Log'!$A$6:$A$2505,"&lt;"&amp;EDATE(DATE($B$3,L$6,1),1)))</f>
        <v/>
      </c>
      <c r="M69" s="57">
        <f>IF($A69="","",SUMIFS('Bill Log'!$F$6:$F$2505,'Bill Log'!$B$6:$B$2505,$A69,'Bill Log'!$A$6:$A$2505,"&gt;="&amp;DATE($B$3,M$6,1),'Bill Log'!$A$6:$A$2505,"&lt;"&amp;EDATE(DATE($B$3,M$6,1),1)))</f>
        <v/>
      </c>
      <c r="N69" s="58">
        <f>IF($A69="","",SUM(B69:M69))</f>
        <v/>
      </c>
      <c r="O69" s="50" t="n"/>
    </row>
    <row r="70" ht="15" customHeight="1" s="36">
      <c r="A70" s="50">
        <f>IF(Lists!A39="","",Lists!A39)</f>
        <v/>
      </c>
      <c r="B70" s="57">
        <f>IF($A70="","",SUMIFS('Bill Log'!$F$6:$F$2505,'Bill Log'!$B$6:$B$2505,$A70,'Bill Log'!$A$6:$A$2505,"&gt;="&amp;DATE($B$3,B$6,1),'Bill Log'!$A$6:$A$2505,"&lt;"&amp;EDATE(DATE($B$3,B$6,1),1)))</f>
        <v/>
      </c>
      <c r="C70" s="57">
        <f>IF($A70="","",SUMIFS('Bill Log'!$F$6:$F$2505,'Bill Log'!$B$6:$B$2505,$A70,'Bill Log'!$A$6:$A$2505,"&gt;="&amp;DATE($B$3,C$6,1),'Bill Log'!$A$6:$A$2505,"&lt;"&amp;EDATE(DATE($B$3,C$6,1),1)))</f>
        <v/>
      </c>
      <c r="D70" s="57">
        <f>IF($A70="","",SUMIFS('Bill Log'!$F$6:$F$2505,'Bill Log'!$B$6:$B$2505,$A70,'Bill Log'!$A$6:$A$2505,"&gt;="&amp;DATE($B$3,D$6,1),'Bill Log'!$A$6:$A$2505,"&lt;"&amp;EDATE(DATE($B$3,D$6,1),1)))</f>
        <v/>
      </c>
      <c r="E70" s="57">
        <f>IF($A70="","",SUMIFS('Bill Log'!$F$6:$F$2505,'Bill Log'!$B$6:$B$2505,$A70,'Bill Log'!$A$6:$A$2505,"&gt;="&amp;DATE($B$3,E$6,1),'Bill Log'!$A$6:$A$2505,"&lt;"&amp;EDATE(DATE($B$3,E$6,1),1)))</f>
        <v/>
      </c>
      <c r="F70" s="57">
        <f>IF($A70="","",SUMIFS('Bill Log'!$F$6:$F$2505,'Bill Log'!$B$6:$B$2505,$A70,'Bill Log'!$A$6:$A$2505,"&gt;="&amp;DATE($B$3,F$6,1),'Bill Log'!$A$6:$A$2505,"&lt;"&amp;EDATE(DATE($B$3,F$6,1),1)))</f>
        <v/>
      </c>
      <c r="G70" s="57">
        <f>IF($A70="","",SUMIFS('Bill Log'!$F$6:$F$2505,'Bill Log'!$B$6:$B$2505,$A70,'Bill Log'!$A$6:$A$2505,"&gt;="&amp;DATE($B$3,G$6,1),'Bill Log'!$A$6:$A$2505,"&lt;"&amp;EDATE(DATE($B$3,G$6,1),1)))</f>
        <v/>
      </c>
      <c r="H70" s="57">
        <f>IF($A70="","",SUMIFS('Bill Log'!$F$6:$F$2505,'Bill Log'!$B$6:$B$2505,$A70,'Bill Log'!$A$6:$A$2505,"&gt;="&amp;DATE($B$3,H$6,1),'Bill Log'!$A$6:$A$2505,"&lt;"&amp;EDATE(DATE($B$3,H$6,1),1)))</f>
        <v/>
      </c>
      <c r="I70" s="57">
        <f>IF($A70="","",SUMIFS('Bill Log'!$F$6:$F$2505,'Bill Log'!$B$6:$B$2505,$A70,'Bill Log'!$A$6:$A$2505,"&gt;="&amp;DATE($B$3,I$6,1),'Bill Log'!$A$6:$A$2505,"&lt;"&amp;EDATE(DATE($B$3,I$6,1),1)))</f>
        <v/>
      </c>
      <c r="J70" s="57">
        <f>IF($A70="","",SUMIFS('Bill Log'!$F$6:$F$2505,'Bill Log'!$B$6:$B$2505,$A70,'Bill Log'!$A$6:$A$2505,"&gt;="&amp;DATE($B$3,J$6,1),'Bill Log'!$A$6:$A$2505,"&lt;"&amp;EDATE(DATE($B$3,J$6,1),1)))</f>
        <v/>
      </c>
      <c r="K70" s="57">
        <f>IF($A70="","",SUMIFS('Bill Log'!$F$6:$F$2505,'Bill Log'!$B$6:$B$2505,$A70,'Bill Log'!$A$6:$A$2505,"&gt;="&amp;DATE($B$3,K$6,1),'Bill Log'!$A$6:$A$2505,"&lt;"&amp;EDATE(DATE($B$3,K$6,1),1)))</f>
        <v/>
      </c>
      <c r="L70" s="57">
        <f>IF($A70="","",SUMIFS('Bill Log'!$F$6:$F$2505,'Bill Log'!$B$6:$B$2505,$A70,'Bill Log'!$A$6:$A$2505,"&gt;="&amp;DATE($B$3,L$6,1),'Bill Log'!$A$6:$A$2505,"&lt;"&amp;EDATE(DATE($B$3,L$6,1),1)))</f>
        <v/>
      </c>
      <c r="M70" s="57">
        <f>IF($A70="","",SUMIFS('Bill Log'!$F$6:$F$2505,'Bill Log'!$B$6:$B$2505,$A70,'Bill Log'!$A$6:$A$2505,"&gt;="&amp;DATE($B$3,M$6,1),'Bill Log'!$A$6:$A$2505,"&lt;"&amp;EDATE(DATE($B$3,M$6,1),1)))</f>
        <v/>
      </c>
      <c r="N70" s="58">
        <f>IF($A70="","",SUM(B70:M70))</f>
        <v/>
      </c>
      <c r="O70" s="50" t="n"/>
    </row>
    <row r="71" ht="15" customHeight="1" s="36">
      <c r="A71" s="50">
        <f>IF(Lists!A40="","",Lists!A40)</f>
        <v/>
      </c>
      <c r="B71" s="57">
        <f>IF($A71="","",SUMIFS('Bill Log'!$F$6:$F$2505,'Bill Log'!$B$6:$B$2505,$A71,'Bill Log'!$A$6:$A$2505,"&gt;="&amp;DATE($B$3,B$6,1),'Bill Log'!$A$6:$A$2505,"&lt;"&amp;EDATE(DATE($B$3,B$6,1),1)))</f>
        <v/>
      </c>
      <c r="C71" s="57">
        <f>IF($A71="","",SUMIFS('Bill Log'!$F$6:$F$2505,'Bill Log'!$B$6:$B$2505,$A71,'Bill Log'!$A$6:$A$2505,"&gt;="&amp;DATE($B$3,C$6,1),'Bill Log'!$A$6:$A$2505,"&lt;"&amp;EDATE(DATE($B$3,C$6,1),1)))</f>
        <v/>
      </c>
      <c r="D71" s="57">
        <f>IF($A71="","",SUMIFS('Bill Log'!$F$6:$F$2505,'Bill Log'!$B$6:$B$2505,$A71,'Bill Log'!$A$6:$A$2505,"&gt;="&amp;DATE($B$3,D$6,1),'Bill Log'!$A$6:$A$2505,"&lt;"&amp;EDATE(DATE($B$3,D$6,1),1)))</f>
        <v/>
      </c>
      <c r="E71" s="57">
        <f>IF($A71="","",SUMIFS('Bill Log'!$F$6:$F$2505,'Bill Log'!$B$6:$B$2505,$A71,'Bill Log'!$A$6:$A$2505,"&gt;="&amp;DATE($B$3,E$6,1),'Bill Log'!$A$6:$A$2505,"&lt;"&amp;EDATE(DATE($B$3,E$6,1),1)))</f>
        <v/>
      </c>
      <c r="F71" s="57">
        <f>IF($A71="","",SUMIFS('Bill Log'!$F$6:$F$2505,'Bill Log'!$B$6:$B$2505,$A71,'Bill Log'!$A$6:$A$2505,"&gt;="&amp;DATE($B$3,F$6,1),'Bill Log'!$A$6:$A$2505,"&lt;"&amp;EDATE(DATE($B$3,F$6,1),1)))</f>
        <v/>
      </c>
      <c r="G71" s="57">
        <f>IF($A71="","",SUMIFS('Bill Log'!$F$6:$F$2505,'Bill Log'!$B$6:$B$2505,$A71,'Bill Log'!$A$6:$A$2505,"&gt;="&amp;DATE($B$3,G$6,1),'Bill Log'!$A$6:$A$2505,"&lt;"&amp;EDATE(DATE($B$3,G$6,1),1)))</f>
        <v/>
      </c>
      <c r="H71" s="57">
        <f>IF($A71="","",SUMIFS('Bill Log'!$F$6:$F$2505,'Bill Log'!$B$6:$B$2505,$A71,'Bill Log'!$A$6:$A$2505,"&gt;="&amp;DATE($B$3,H$6,1),'Bill Log'!$A$6:$A$2505,"&lt;"&amp;EDATE(DATE($B$3,H$6,1),1)))</f>
        <v/>
      </c>
      <c r="I71" s="57">
        <f>IF($A71="","",SUMIFS('Bill Log'!$F$6:$F$2505,'Bill Log'!$B$6:$B$2505,$A71,'Bill Log'!$A$6:$A$2505,"&gt;="&amp;DATE($B$3,I$6,1),'Bill Log'!$A$6:$A$2505,"&lt;"&amp;EDATE(DATE($B$3,I$6,1),1)))</f>
        <v/>
      </c>
      <c r="J71" s="57">
        <f>IF($A71="","",SUMIFS('Bill Log'!$F$6:$F$2505,'Bill Log'!$B$6:$B$2505,$A71,'Bill Log'!$A$6:$A$2505,"&gt;="&amp;DATE($B$3,J$6,1),'Bill Log'!$A$6:$A$2505,"&lt;"&amp;EDATE(DATE($B$3,J$6,1),1)))</f>
        <v/>
      </c>
      <c r="K71" s="57">
        <f>IF($A71="","",SUMIFS('Bill Log'!$F$6:$F$2505,'Bill Log'!$B$6:$B$2505,$A71,'Bill Log'!$A$6:$A$2505,"&gt;="&amp;DATE($B$3,K$6,1),'Bill Log'!$A$6:$A$2505,"&lt;"&amp;EDATE(DATE($B$3,K$6,1),1)))</f>
        <v/>
      </c>
      <c r="L71" s="57">
        <f>IF($A71="","",SUMIFS('Bill Log'!$F$6:$F$2505,'Bill Log'!$B$6:$B$2505,$A71,'Bill Log'!$A$6:$A$2505,"&gt;="&amp;DATE($B$3,L$6,1),'Bill Log'!$A$6:$A$2505,"&lt;"&amp;EDATE(DATE($B$3,L$6,1),1)))</f>
        <v/>
      </c>
      <c r="M71" s="57">
        <f>IF($A71="","",SUMIFS('Bill Log'!$F$6:$F$2505,'Bill Log'!$B$6:$B$2505,$A71,'Bill Log'!$A$6:$A$2505,"&gt;="&amp;DATE($B$3,M$6,1),'Bill Log'!$A$6:$A$2505,"&lt;"&amp;EDATE(DATE($B$3,M$6,1),1)))</f>
        <v/>
      </c>
      <c r="N71" s="58">
        <f>IF($A71="","",SUM(B71:M71))</f>
        <v/>
      </c>
      <c r="O71" s="50" t="n"/>
    </row>
    <row r="72" ht="15" customHeight="1" s="36">
      <c r="A72" s="50">
        <f>IF(Lists!A41="","",Lists!A41)</f>
        <v/>
      </c>
      <c r="B72" s="57">
        <f>IF($A72="","",SUMIFS('Bill Log'!$F$6:$F$2505,'Bill Log'!$B$6:$B$2505,$A72,'Bill Log'!$A$6:$A$2505,"&gt;="&amp;DATE($B$3,B$6,1),'Bill Log'!$A$6:$A$2505,"&lt;"&amp;EDATE(DATE($B$3,B$6,1),1)))</f>
        <v/>
      </c>
      <c r="C72" s="57">
        <f>IF($A72="","",SUMIFS('Bill Log'!$F$6:$F$2505,'Bill Log'!$B$6:$B$2505,$A72,'Bill Log'!$A$6:$A$2505,"&gt;="&amp;DATE($B$3,C$6,1),'Bill Log'!$A$6:$A$2505,"&lt;"&amp;EDATE(DATE($B$3,C$6,1),1)))</f>
        <v/>
      </c>
      <c r="D72" s="57">
        <f>IF($A72="","",SUMIFS('Bill Log'!$F$6:$F$2505,'Bill Log'!$B$6:$B$2505,$A72,'Bill Log'!$A$6:$A$2505,"&gt;="&amp;DATE($B$3,D$6,1),'Bill Log'!$A$6:$A$2505,"&lt;"&amp;EDATE(DATE($B$3,D$6,1),1)))</f>
        <v/>
      </c>
      <c r="E72" s="57">
        <f>IF($A72="","",SUMIFS('Bill Log'!$F$6:$F$2505,'Bill Log'!$B$6:$B$2505,$A72,'Bill Log'!$A$6:$A$2505,"&gt;="&amp;DATE($B$3,E$6,1),'Bill Log'!$A$6:$A$2505,"&lt;"&amp;EDATE(DATE($B$3,E$6,1),1)))</f>
        <v/>
      </c>
      <c r="F72" s="57">
        <f>IF($A72="","",SUMIFS('Bill Log'!$F$6:$F$2505,'Bill Log'!$B$6:$B$2505,$A72,'Bill Log'!$A$6:$A$2505,"&gt;="&amp;DATE($B$3,F$6,1),'Bill Log'!$A$6:$A$2505,"&lt;"&amp;EDATE(DATE($B$3,F$6,1),1)))</f>
        <v/>
      </c>
      <c r="G72" s="57">
        <f>IF($A72="","",SUMIFS('Bill Log'!$F$6:$F$2505,'Bill Log'!$B$6:$B$2505,$A72,'Bill Log'!$A$6:$A$2505,"&gt;="&amp;DATE($B$3,G$6,1),'Bill Log'!$A$6:$A$2505,"&lt;"&amp;EDATE(DATE($B$3,G$6,1),1)))</f>
        <v/>
      </c>
      <c r="H72" s="57">
        <f>IF($A72="","",SUMIFS('Bill Log'!$F$6:$F$2505,'Bill Log'!$B$6:$B$2505,$A72,'Bill Log'!$A$6:$A$2505,"&gt;="&amp;DATE($B$3,H$6,1),'Bill Log'!$A$6:$A$2505,"&lt;"&amp;EDATE(DATE($B$3,H$6,1),1)))</f>
        <v/>
      </c>
      <c r="I72" s="57">
        <f>IF($A72="","",SUMIFS('Bill Log'!$F$6:$F$2505,'Bill Log'!$B$6:$B$2505,$A72,'Bill Log'!$A$6:$A$2505,"&gt;="&amp;DATE($B$3,I$6,1),'Bill Log'!$A$6:$A$2505,"&lt;"&amp;EDATE(DATE($B$3,I$6,1),1)))</f>
        <v/>
      </c>
      <c r="J72" s="57">
        <f>IF($A72="","",SUMIFS('Bill Log'!$F$6:$F$2505,'Bill Log'!$B$6:$B$2505,$A72,'Bill Log'!$A$6:$A$2505,"&gt;="&amp;DATE($B$3,J$6,1),'Bill Log'!$A$6:$A$2505,"&lt;"&amp;EDATE(DATE($B$3,J$6,1),1)))</f>
        <v/>
      </c>
      <c r="K72" s="57">
        <f>IF($A72="","",SUMIFS('Bill Log'!$F$6:$F$2505,'Bill Log'!$B$6:$B$2505,$A72,'Bill Log'!$A$6:$A$2505,"&gt;="&amp;DATE($B$3,K$6,1),'Bill Log'!$A$6:$A$2505,"&lt;"&amp;EDATE(DATE($B$3,K$6,1),1)))</f>
        <v/>
      </c>
      <c r="L72" s="57">
        <f>IF($A72="","",SUMIFS('Bill Log'!$F$6:$F$2505,'Bill Log'!$B$6:$B$2505,$A72,'Bill Log'!$A$6:$A$2505,"&gt;="&amp;DATE($B$3,L$6,1),'Bill Log'!$A$6:$A$2505,"&lt;"&amp;EDATE(DATE($B$3,L$6,1),1)))</f>
        <v/>
      </c>
      <c r="M72" s="57">
        <f>IF($A72="","",SUMIFS('Bill Log'!$F$6:$F$2505,'Bill Log'!$B$6:$B$2505,$A72,'Bill Log'!$A$6:$A$2505,"&gt;="&amp;DATE($B$3,M$6,1),'Bill Log'!$A$6:$A$2505,"&lt;"&amp;EDATE(DATE($B$3,M$6,1),1)))</f>
        <v/>
      </c>
      <c r="N72" s="58">
        <f>IF($A72="","",SUM(B72:M72))</f>
        <v/>
      </c>
      <c r="O72" s="50" t="n"/>
    </row>
    <row r="73" ht="15" customHeight="1" s="36">
      <c r="A73" s="50">
        <f>IF(Lists!A42="","",Lists!A42)</f>
        <v/>
      </c>
      <c r="B73" s="57">
        <f>IF($A73="","",SUMIFS('Bill Log'!$F$6:$F$2505,'Bill Log'!$B$6:$B$2505,$A73,'Bill Log'!$A$6:$A$2505,"&gt;="&amp;DATE($B$3,B$6,1),'Bill Log'!$A$6:$A$2505,"&lt;"&amp;EDATE(DATE($B$3,B$6,1),1)))</f>
        <v/>
      </c>
      <c r="C73" s="57">
        <f>IF($A73="","",SUMIFS('Bill Log'!$F$6:$F$2505,'Bill Log'!$B$6:$B$2505,$A73,'Bill Log'!$A$6:$A$2505,"&gt;="&amp;DATE($B$3,C$6,1),'Bill Log'!$A$6:$A$2505,"&lt;"&amp;EDATE(DATE($B$3,C$6,1),1)))</f>
        <v/>
      </c>
      <c r="D73" s="57">
        <f>IF($A73="","",SUMIFS('Bill Log'!$F$6:$F$2505,'Bill Log'!$B$6:$B$2505,$A73,'Bill Log'!$A$6:$A$2505,"&gt;="&amp;DATE($B$3,D$6,1),'Bill Log'!$A$6:$A$2505,"&lt;"&amp;EDATE(DATE($B$3,D$6,1),1)))</f>
        <v/>
      </c>
      <c r="E73" s="57">
        <f>IF($A73="","",SUMIFS('Bill Log'!$F$6:$F$2505,'Bill Log'!$B$6:$B$2505,$A73,'Bill Log'!$A$6:$A$2505,"&gt;="&amp;DATE($B$3,E$6,1),'Bill Log'!$A$6:$A$2505,"&lt;"&amp;EDATE(DATE($B$3,E$6,1),1)))</f>
        <v/>
      </c>
      <c r="F73" s="57">
        <f>IF($A73="","",SUMIFS('Bill Log'!$F$6:$F$2505,'Bill Log'!$B$6:$B$2505,$A73,'Bill Log'!$A$6:$A$2505,"&gt;="&amp;DATE($B$3,F$6,1),'Bill Log'!$A$6:$A$2505,"&lt;"&amp;EDATE(DATE($B$3,F$6,1),1)))</f>
        <v/>
      </c>
      <c r="G73" s="57">
        <f>IF($A73="","",SUMIFS('Bill Log'!$F$6:$F$2505,'Bill Log'!$B$6:$B$2505,$A73,'Bill Log'!$A$6:$A$2505,"&gt;="&amp;DATE($B$3,G$6,1),'Bill Log'!$A$6:$A$2505,"&lt;"&amp;EDATE(DATE($B$3,G$6,1),1)))</f>
        <v/>
      </c>
      <c r="H73" s="57">
        <f>IF($A73="","",SUMIFS('Bill Log'!$F$6:$F$2505,'Bill Log'!$B$6:$B$2505,$A73,'Bill Log'!$A$6:$A$2505,"&gt;="&amp;DATE($B$3,H$6,1),'Bill Log'!$A$6:$A$2505,"&lt;"&amp;EDATE(DATE($B$3,H$6,1),1)))</f>
        <v/>
      </c>
      <c r="I73" s="57">
        <f>IF($A73="","",SUMIFS('Bill Log'!$F$6:$F$2505,'Bill Log'!$B$6:$B$2505,$A73,'Bill Log'!$A$6:$A$2505,"&gt;="&amp;DATE($B$3,I$6,1),'Bill Log'!$A$6:$A$2505,"&lt;"&amp;EDATE(DATE($B$3,I$6,1),1)))</f>
        <v/>
      </c>
      <c r="J73" s="57">
        <f>IF($A73="","",SUMIFS('Bill Log'!$F$6:$F$2505,'Bill Log'!$B$6:$B$2505,$A73,'Bill Log'!$A$6:$A$2505,"&gt;="&amp;DATE($B$3,J$6,1),'Bill Log'!$A$6:$A$2505,"&lt;"&amp;EDATE(DATE($B$3,J$6,1),1)))</f>
        <v/>
      </c>
      <c r="K73" s="57">
        <f>IF($A73="","",SUMIFS('Bill Log'!$F$6:$F$2505,'Bill Log'!$B$6:$B$2505,$A73,'Bill Log'!$A$6:$A$2505,"&gt;="&amp;DATE($B$3,K$6,1),'Bill Log'!$A$6:$A$2505,"&lt;"&amp;EDATE(DATE($B$3,K$6,1),1)))</f>
        <v/>
      </c>
      <c r="L73" s="57">
        <f>IF($A73="","",SUMIFS('Bill Log'!$F$6:$F$2505,'Bill Log'!$B$6:$B$2505,$A73,'Bill Log'!$A$6:$A$2505,"&gt;="&amp;DATE($B$3,L$6,1),'Bill Log'!$A$6:$A$2505,"&lt;"&amp;EDATE(DATE($B$3,L$6,1),1)))</f>
        <v/>
      </c>
      <c r="M73" s="57">
        <f>IF($A73="","",SUMIFS('Bill Log'!$F$6:$F$2505,'Bill Log'!$B$6:$B$2505,$A73,'Bill Log'!$A$6:$A$2505,"&gt;="&amp;DATE($B$3,M$6,1),'Bill Log'!$A$6:$A$2505,"&lt;"&amp;EDATE(DATE($B$3,M$6,1),1)))</f>
        <v/>
      </c>
      <c r="N73" s="58">
        <f>IF($A73="","",SUM(B73:M73))</f>
        <v/>
      </c>
      <c r="O73" s="50" t="n"/>
    </row>
    <row r="74" ht="15" customHeight="1" s="36">
      <c r="A74" s="50">
        <f>IF(Lists!A43="","",Lists!A43)</f>
        <v/>
      </c>
      <c r="B74" s="57">
        <f>IF($A74="","",SUMIFS('Bill Log'!$F$6:$F$2505,'Bill Log'!$B$6:$B$2505,$A74,'Bill Log'!$A$6:$A$2505,"&gt;="&amp;DATE($B$3,B$6,1),'Bill Log'!$A$6:$A$2505,"&lt;"&amp;EDATE(DATE($B$3,B$6,1),1)))</f>
        <v/>
      </c>
      <c r="C74" s="57">
        <f>IF($A74="","",SUMIFS('Bill Log'!$F$6:$F$2505,'Bill Log'!$B$6:$B$2505,$A74,'Bill Log'!$A$6:$A$2505,"&gt;="&amp;DATE($B$3,C$6,1),'Bill Log'!$A$6:$A$2505,"&lt;"&amp;EDATE(DATE($B$3,C$6,1),1)))</f>
        <v/>
      </c>
      <c r="D74" s="57">
        <f>IF($A74="","",SUMIFS('Bill Log'!$F$6:$F$2505,'Bill Log'!$B$6:$B$2505,$A74,'Bill Log'!$A$6:$A$2505,"&gt;="&amp;DATE($B$3,D$6,1),'Bill Log'!$A$6:$A$2505,"&lt;"&amp;EDATE(DATE($B$3,D$6,1),1)))</f>
        <v/>
      </c>
      <c r="E74" s="57">
        <f>IF($A74="","",SUMIFS('Bill Log'!$F$6:$F$2505,'Bill Log'!$B$6:$B$2505,$A74,'Bill Log'!$A$6:$A$2505,"&gt;="&amp;DATE($B$3,E$6,1),'Bill Log'!$A$6:$A$2505,"&lt;"&amp;EDATE(DATE($B$3,E$6,1),1)))</f>
        <v/>
      </c>
      <c r="F74" s="57">
        <f>IF($A74="","",SUMIFS('Bill Log'!$F$6:$F$2505,'Bill Log'!$B$6:$B$2505,$A74,'Bill Log'!$A$6:$A$2505,"&gt;="&amp;DATE($B$3,F$6,1),'Bill Log'!$A$6:$A$2505,"&lt;"&amp;EDATE(DATE($B$3,F$6,1),1)))</f>
        <v/>
      </c>
      <c r="G74" s="57">
        <f>IF($A74="","",SUMIFS('Bill Log'!$F$6:$F$2505,'Bill Log'!$B$6:$B$2505,$A74,'Bill Log'!$A$6:$A$2505,"&gt;="&amp;DATE($B$3,G$6,1),'Bill Log'!$A$6:$A$2505,"&lt;"&amp;EDATE(DATE($B$3,G$6,1),1)))</f>
        <v/>
      </c>
      <c r="H74" s="57">
        <f>IF($A74="","",SUMIFS('Bill Log'!$F$6:$F$2505,'Bill Log'!$B$6:$B$2505,$A74,'Bill Log'!$A$6:$A$2505,"&gt;="&amp;DATE($B$3,H$6,1),'Bill Log'!$A$6:$A$2505,"&lt;"&amp;EDATE(DATE($B$3,H$6,1),1)))</f>
        <v/>
      </c>
      <c r="I74" s="57">
        <f>IF($A74="","",SUMIFS('Bill Log'!$F$6:$F$2505,'Bill Log'!$B$6:$B$2505,$A74,'Bill Log'!$A$6:$A$2505,"&gt;="&amp;DATE($B$3,I$6,1),'Bill Log'!$A$6:$A$2505,"&lt;"&amp;EDATE(DATE($B$3,I$6,1),1)))</f>
        <v/>
      </c>
      <c r="J74" s="57">
        <f>IF($A74="","",SUMIFS('Bill Log'!$F$6:$F$2505,'Bill Log'!$B$6:$B$2505,$A74,'Bill Log'!$A$6:$A$2505,"&gt;="&amp;DATE($B$3,J$6,1),'Bill Log'!$A$6:$A$2505,"&lt;"&amp;EDATE(DATE($B$3,J$6,1),1)))</f>
        <v/>
      </c>
      <c r="K74" s="57">
        <f>IF($A74="","",SUMIFS('Bill Log'!$F$6:$F$2505,'Bill Log'!$B$6:$B$2505,$A74,'Bill Log'!$A$6:$A$2505,"&gt;="&amp;DATE($B$3,K$6,1),'Bill Log'!$A$6:$A$2505,"&lt;"&amp;EDATE(DATE($B$3,K$6,1),1)))</f>
        <v/>
      </c>
      <c r="L74" s="57">
        <f>IF($A74="","",SUMIFS('Bill Log'!$F$6:$F$2505,'Bill Log'!$B$6:$B$2505,$A74,'Bill Log'!$A$6:$A$2505,"&gt;="&amp;DATE($B$3,L$6,1),'Bill Log'!$A$6:$A$2505,"&lt;"&amp;EDATE(DATE($B$3,L$6,1),1)))</f>
        <v/>
      </c>
      <c r="M74" s="57">
        <f>IF($A74="","",SUMIFS('Bill Log'!$F$6:$F$2505,'Bill Log'!$B$6:$B$2505,$A74,'Bill Log'!$A$6:$A$2505,"&gt;="&amp;DATE($B$3,M$6,1),'Bill Log'!$A$6:$A$2505,"&lt;"&amp;EDATE(DATE($B$3,M$6,1),1)))</f>
        <v/>
      </c>
      <c r="N74" s="58">
        <f>IF($A74="","",SUM(B74:M74))</f>
        <v/>
      </c>
      <c r="O74" s="50" t="n"/>
    </row>
    <row r="75" ht="15" customHeight="1" s="36">
      <c r="A75" s="50">
        <f>IF(Lists!A44="","",Lists!A44)</f>
        <v/>
      </c>
      <c r="B75" s="57">
        <f>IF($A75="","",SUMIFS('Bill Log'!$F$6:$F$2505,'Bill Log'!$B$6:$B$2505,$A75,'Bill Log'!$A$6:$A$2505,"&gt;="&amp;DATE($B$3,B$6,1),'Bill Log'!$A$6:$A$2505,"&lt;"&amp;EDATE(DATE($B$3,B$6,1),1)))</f>
        <v/>
      </c>
      <c r="C75" s="57">
        <f>IF($A75="","",SUMIFS('Bill Log'!$F$6:$F$2505,'Bill Log'!$B$6:$B$2505,$A75,'Bill Log'!$A$6:$A$2505,"&gt;="&amp;DATE($B$3,C$6,1),'Bill Log'!$A$6:$A$2505,"&lt;"&amp;EDATE(DATE($B$3,C$6,1),1)))</f>
        <v/>
      </c>
      <c r="D75" s="57">
        <f>IF($A75="","",SUMIFS('Bill Log'!$F$6:$F$2505,'Bill Log'!$B$6:$B$2505,$A75,'Bill Log'!$A$6:$A$2505,"&gt;="&amp;DATE($B$3,D$6,1),'Bill Log'!$A$6:$A$2505,"&lt;"&amp;EDATE(DATE($B$3,D$6,1),1)))</f>
        <v/>
      </c>
      <c r="E75" s="57">
        <f>IF($A75="","",SUMIFS('Bill Log'!$F$6:$F$2505,'Bill Log'!$B$6:$B$2505,$A75,'Bill Log'!$A$6:$A$2505,"&gt;="&amp;DATE($B$3,E$6,1),'Bill Log'!$A$6:$A$2505,"&lt;"&amp;EDATE(DATE($B$3,E$6,1),1)))</f>
        <v/>
      </c>
      <c r="F75" s="57">
        <f>IF($A75="","",SUMIFS('Bill Log'!$F$6:$F$2505,'Bill Log'!$B$6:$B$2505,$A75,'Bill Log'!$A$6:$A$2505,"&gt;="&amp;DATE($B$3,F$6,1),'Bill Log'!$A$6:$A$2505,"&lt;"&amp;EDATE(DATE($B$3,F$6,1),1)))</f>
        <v/>
      </c>
      <c r="G75" s="57">
        <f>IF($A75="","",SUMIFS('Bill Log'!$F$6:$F$2505,'Bill Log'!$B$6:$B$2505,$A75,'Bill Log'!$A$6:$A$2505,"&gt;="&amp;DATE($B$3,G$6,1),'Bill Log'!$A$6:$A$2505,"&lt;"&amp;EDATE(DATE($B$3,G$6,1),1)))</f>
        <v/>
      </c>
      <c r="H75" s="57">
        <f>IF($A75="","",SUMIFS('Bill Log'!$F$6:$F$2505,'Bill Log'!$B$6:$B$2505,$A75,'Bill Log'!$A$6:$A$2505,"&gt;="&amp;DATE($B$3,H$6,1),'Bill Log'!$A$6:$A$2505,"&lt;"&amp;EDATE(DATE($B$3,H$6,1),1)))</f>
        <v/>
      </c>
      <c r="I75" s="57">
        <f>IF($A75="","",SUMIFS('Bill Log'!$F$6:$F$2505,'Bill Log'!$B$6:$B$2505,$A75,'Bill Log'!$A$6:$A$2505,"&gt;="&amp;DATE($B$3,I$6,1),'Bill Log'!$A$6:$A$2505,"&lt;"&amp;EDATE(DATE($B$3,I$6,1),1)))</f>
        <v/>
      </c>
      <c r="J75" s="57">
        <f>IF($A75="","",SUMIFS('Bill Log'!$F$6:$F$2505,'Bill Log'!$B$6:$B$2505,$A75,'Bill Log'!$A$6:$A$2505,"&gt;="&amp;DATE($B$3,J$6,1),'Bill Log'!$A$6:$A$2505,"&lt;"&amp;EDATE(DATE($B$3,J$6,1),1)))</f>
        <v/>
      </c>
      <c r="K75" s="57">
        <f>IF($A75="","",SUMIFS('Bill Log'!$F$6:$F$2505,'Bill Log'!$B$6:$B$2505,$A75,'Bill Log'!$A$6:$A$2505,"&gt;="&amp;DATE($B$3,K$6,1),'Bill Log'!$A$6:$A$2505,"&lt;"&amp;EDATE(DATE($B$3,K$6,1),1)))</f>
        <v/>
      </c>
      <c r="L75" s="57">
        <f>IF($A75="","",SUMIFS('Bill Log'!$F$6:$F$2505,'Bill Log'!$B$6:$B$2505,$A75,'Bill Log'!$A$6:$A$2505,"&gt;="&amp;DATE($B$3,L$6,1),'Bill Log'!$A$6:$A$2505,"&lt;"&amp;EDATE(DATE($B$3,L$6,1),1)))</f>
        <v/>
      </c>
      <c r="M75" s="57">
        <f>IF($A75="","",SUMIFS('Bill Log'!$F$6:$F$2505,'Bill Log'!$B$6:$B$2505,$A75,'Bill Log'!$A$6:$A$2505,"&gt;="&amp;DATE($B$3,M$6,1),'Bill Log'!$A$6:$A$2505,"&lt;"&amp;EDATE(DATE($B$3,M$6,1),1)))</f>
        <v/>
      </c>
      <c r="N75" s="58">
        <f>IF($A75="","",SUM(B75:M75))</f>
        <v/>
      </c>
      <c r="O75" s="50" t="n"/>
    </row>
    <row r="76" ht="15" customHeight="1" s="36">
      <c r="A76" s="50">
        <f>IF(Lists!A45="","",Lists!A45)</f>
        <v/>
      </c>
      <c r="B76" s="57">
        <f>IF($A76="","",SUMIFS('Bill Log'!$F$6:$F$2505,'Bill Log'!$B$6:$B$2505,$A76,'Bill Log'!$A$6:$A$2505,"&gt;="&amp;DATE($B$3,B$6,1),'Bill Log'!$A$6:$A$2505,"&lt;"&amp;EDATE(DATE($B$3,B$6,1),1)))</f>
        <v/>
      </c>
      <c r="C76" s="57">
        <f>IF($A76="","",SUMIFS('Bill Log'!$F$6:$F$2505,'Bill Log'!$B$6:$B$2505,$A76,'Bill Log'!$A$6:$A$2505,"&gt;="&amp;DATE($B$3,C$6,1),'Bill Log'!$A$6:$A$2505,"&lt;"&amp;EDATE(DATE($B$3,C$6,1),1)))</f>
        <v/>
      </c>
      <c r="D76" s="57">
        <f>IF($A76="","",SUMIFS('Bill Log'!$F$6:$F$2505,'Bill Log'!$B$6:$B$2505,$A76,'Bill Log'!$A$6:$A$2505,"&gt;="&amp;DATE($B$3,D$6,1),'Bill Log'!$A$6:$A$2505,"&lt;"&amp;EDATE(DATE($B$3,D$6,1),1)))</f>
        <v/>
      </c>
      <c r="E76" s="57">
        <f>IF($A76="","",SUMIFS('Bill Log'!$F$6:$F$2505,'Bill Log'!$B$6:$B$2505,$A76,'Bill Log'!$A$6:$A$2505,"&gt;="&amp;DATE($B$3,E$6,1),'Bill Log'!$A$6:$A$2505,"&lt;"&amp;EDATE(DATE($B$3,E$6,1),1)))</f>
        <v/>
      </c>
      <c r="F76" s="57">
        <f>IF($A76="","",SUMIFS('Bill Log'!$F$6:$F$2505,'Bill Log'!$B$6:$B$2505,$A76,'Bill Log'!$A$6:$A$2505,"&gt;="&amp;DATE($B$3,F$6,1),'Bill Log'!$A$6:$A$2505,"&lt;"&amp;EDATE(DATE($B$3,F$6,1),1)))</f>
        <v/>
      </c>
      <c r="G76" s="57">
        <f>IF($A76="","",SUMIFS('Bill Log'!$F$6:$F$2505,'Bill Log'!$B$6:$B$2505,$A76,'Bill Log'!$A$6:$A$2505,"&gt;="&amp;DATE($B$3,G$6,1),'Bill Log'!$A$6:$A$2505,"&lt;"&amp;EDATE(DATE($B$3,G$6,1),1)))</f>
        <v/>
      </c>
      <c r="H76" s="57">
        <f>IF($A76="","",SUMIFS('Bill Log'!$F$6:$F$2505,'Bill Log'!$B$6:$B$2505,$A76,'Bill Log'!$A$6:$A$2505,"&gt;="&amp;DATE($B$3,H$6,1),'Bill Log'!$A$6:$A$2505,"&lt;"&amp;EDATE(DATE($B$3,H$6,1),1)))</f>
        <v/>
      </c>
      <c r="I76" s="57">
        <f>IF($A76="","",SUMIFS('Bill Log'!$F$6:$F$2505,'Bill Log'!$B$6:$B$2505,$A76,'Bill Log'!$A$6:$A$2505,"&gt;="&amp;DATE($B$3,I$6,1),'Bill Log'!$A$6:$A$2505,"&lt;"&amp;EDATE(DATE($B$3,I$6,1),1)))</f>
        <v/>
      </c>
      <c r="J76" s="57">
        <f>IF($A76="","",SUMIFS('Bill Log'!$F$6:$F$2505,'Bill Log'!$B$6:$B$2505,$A76,'Bill Log'!$A$6:$A$2505,"&gt;="&amp;DATE($B$3,J$6,1),'Bill Log'!$A$6:$A$2505,"&lt;"&amp;EDATE(DATE($B$3,J$6,1),1)))</f>
        <v/>
      </c>
      <c r="K76" s="57">
        <f>IF($A76="","",SUMIFS('Bill Log'!$F$6:$F$2505,'Bill Log'!$B$6:$B$2505,$A76,'Bill Log'!$A$6:$A$2505,"&gt;="&amp;DATE($B$3,K$6,1),'Bill Log'!$A$6:$A$2505,"&lt;"&amp;EDATE(DATE($B$3,K$6,1),1)))</f>
        <v/>
      </c>
      <c r="L76" s="57">
        <f>IF($A76="","",SUMIFS('Bill Log'!$F$6:$F$2505,'Bill Log'!$B$6:$B$2505,$A76,'Bill Log'!$A$6:$A$2505,"&gt;="&amp;DATE($B$3,L$6,1),'Bill Log'!$A$6:$A$2505,"&lt;"&amp;EDATE(DATE($B$3,L$6,1),1)))</f>
        <v/>
      </c>
      <c r="M76" s="57">
        <f>IF($A76="","",SUMIFS('Bill Log'!$F$6:$F$2505,'Bill Log'!$B$6:$B$2505,$A76,'Bill Log'!$A$6:$A$2505,"&gt;="&amp;DATE($B$3,M$6,1),'Bill Log'!$A$6:$A$2505,"&lt;"&amp;EDATE(DATE($B$3,M$6,1),1)))</f>
        <v/>
      </c>
      <c r="N76" s="58">
        <f>IF($A76="","",SUM(B76:M76))</f>
        <v/>
      </c>
      <c r="O76" s="50" t="n"/>
    </row>
    <row r="77" ht="15" customHeight="1" s="36">
      <c r="A77" s="50">
        <f>IF(Lists!A46="","",Lists!A46)</f>
        <v/>
      </c>
      <c r="B77" s="57">
        <f>IF($A77="","",SUMIFS('Bill Log'!$F$6:$F$2505,'Bill Log'!$B$6:$B$2505,$A77,'Bill Log'!$A$6:$A$2505,"&gt;="&amp;DATE($B$3,B$6,1),'Bill Log'!$A$6:$A$2505,"&lt;"&amp;EDATE(DATE($B$3,B$6,1),1)))</f>
        <v/>
      </c>
      <c r="C77" s="57">
        <f>IF($A77="","",SUMIFS('Bill Log'!$F$6:$F$2505,'Bill Log'!$B$6:$B$2505,$A77,'Bill Log'!$A$6:$A$2505,"&gt;="&amp;DATE($B$3,C$6,1),'Bill Log'!$A$6:$A$2505,"&lt;"&amp;EDATE(DATE($B$3,C$6,1),1)))</f>
        <v/>
      </c>
      <c r="D77" s="57">
        <f>IF($A77="","",SUMIFS('Bill Log'!$F$6:$F$2505,'Bill Log'!$B$6:$B$2505,$A77,'Bill Log'!$A$6:$A$2505,"&gt;="&amp;DATE($B$3,D$6,1),'Bill Log'!$A$6:$A$2505,"&lt;"&amp;EDATE(DATE($B$3,D$6,1),1)))</f>
        <v/>
      </c>
      <c r="E77" s="57">
        <f>IF($A77="","",SUMIFS('Bill Log'!$F$6:$F$2505,'Bill Log'!$B$6:$B$2505,$A77,'Bill Log'!$A$6:$A$2505,"&gt;="&amp;DATE($B$3,E$6,1),'Bill Log'!$A$6:$A$2505,"&lt;"&amp;EDATE(DATE($B$3,E$6,1),1)))</f>
        <v/>
      </c>
      <c r="F77" s="57">
        <f>IF($A77="","",SUMIFS('Bill Log'!$F$6:$F$2505,'Bill Log'!$B$6:$B$2505,$A77,'Bill Log'!$A$6:$A$2505,"&gt;="&amp;DATE($B$3,F$6,1),'Bill Log'!$A$6:$A$2505,"&lt;"&amp;EDATE(DATE($B$3,F$6,1),1)))</f>
        <v/>
      </c>
      <c r="G77" s="57">
        <f>IF($A77="","",SUMIFS('Bill Log'!$F$6:$F$2505,'Bill Log'!$B$6:$B$2505,$A77,'Bill Log'!$A$6:$A$2505,"&gt;="&amp;DATE($B$3,G$6,1),'Bill Log'!$A$6:$A$2505,"&lt;"&amp;EDATE(DATE($B$3,G$6,1),1)))</f>
        <v/>
      </c>
      <c r="H77" s="57">
        <f>IF($A77="","",SUMIFS('Bill Log'!$F$6:$F$2505,'Bill Log'!$B$6:$B$2505,$A77,'Bill Log'!$A$6:$A$2505,"&gt;="&amp;DATE($B$3,H$6,1),'Bill Log'!$A$6:$A$2505,"&lt;"&amp;EDATE(DATE($B$3,H$6,1),1)))</f>
        <v/>
      </c>
      <c r="I77" s="57">
        <f>IF($A77="","",SUMIFS('Bill Log'!$F$6:$F$2505,'Bill Log'!$B$6:$B$2505,$A77,'Bill Log'!$A$6:$A$2505,"&gt;="&amp;DATE($B$3,I$6,1),'Bill Log'!$A$6:$A$2505,"&lt;"&amp;EDATE(DATE($B$3,I$6,1),1)))</f>
        <v/>
      </c>
      <c r="J77" s="57">
        <f>IF($A77="","",SUMIFS('Bill Log'!$F$6:$F$2505,'Bill Log'!$B$6:$B$2505,$A77,'Bill Log'!$A$6:$A$2505,"&gt;="&amp;DATE($B$3,J$6,1),'Bill Log'!$A$6:$A$2505,"&lt;"&amp;EDATE(DATE($B$3,J$6,1),1)))</f>
        <v/>
      </c>
      <c r="K77" s="57">
        <f>IF($A77="","",SUMIFS('Bill Log'!$F$6:$F$2505,'Bill Log'!$B$6:$B$2505,$A77,'Bill Log'!$A$6:$A$2505,"&gt;="&amp;DATE($B$3,K$6,1),'Bill Log'!$A$6:$A$2505,"&lt;"&amp;EDATE(DATE($B$3,K$6,1),1)))</f>
        <v/>
      </c>
      <c r="L77" s="57">
        <f>IF($A77="","",SUMIFS('Bill Log'!$F$6:$F$2505,'Bill Log'!$B$6:$B$2505,$A77,'Bill Log'!$A$6:$A$2505,"&gt;="&amp;DATE($B$3,L$6,1),'Bill Log'!$A$6:$A$2505,"&lt;"&amp;EDATE(DATE($B$3,L$6,1),1)))</f>
        <v/>
      </c>
      <c r="M77" s="57">
        <f>IF($A77="","",SUMIFS('Bill Log'!$F$6:$F$2505,'Bill Log'!$B$6:$B$2505,$A77,'Bill Log'!$A$6:$A$2505,"&gt;="&amp;DATE($B$3,M$6,1),'Bill Log'!$A$6:$A$2505,"&lt;"&amp;EDATE(DATE($B$3,M$6,1),1)))</f>
        <v/>
      </c>
      <c r="N77" s="58">
        <f>IF($A77="","",SUM(B77:M77))</f>
        <v/>
      </c>
      <c r="O77" s="50" t="n"/>
    </row>
    <row r="78" ht="15" customHeight="1" s="36">
      <c r="A78" s="50">
        <f>IF(Lists!A47="","",Lists!A47)</f>
        <v/>
      </c>
      <c r="B78" s="57">
        <f>IF($A78="","",SUMIFS('Bill Log'!$F$6:$F$2505,'Bill Log'!$B$6:$B$2505,$A78,'Bill Log'!$A$6:$A$2505,"&gt;="&amp;DATE($B$3,B$6,1),'Bill Log'!$A$6:$A$2505,"&lt;"&amp;EDATE(DATE($B$3,B$6,1),1)))</f>
        <v/>
      </c>
      <c r="C78" s="57">
        <f>IF($A78="","",SUMIFS('Bill Log'!$F$6:$F$2505,'Bill Log'!$B$6:$B$2505,$A78,'Bill Log'!$A$6:$A$2505,"&gt;="&amp;DATE($B$3,C$6,1),'Bill Log'!$A$6:$A$2505,"&lt;"&amp;EDATE(DATE($B$3,C$6,1),1)))</f>
        <v/>
      </c>
      <c r="D78" s="57">
        <f>IF($A78="","",SUMIFS('Bill Log'!$F$6:$F$2505,'Bill Log'!$B$6:$B$2505,$A78,'Bill Log'!$A$6:$A$2505,"&gt;="&amp;DATE($B$3,D$6,1),'Bill Log'!$A$6:$A$2505,"&lt;"&amp;EDATE(DATE($B$3,D$6,1),1)))</f>
        <v/>
      </c>
      <c r="E78" s="57">
        <f>IF($A78="","",SUMIFS('Bill Log'!$F$6:$F$2505,'Bill Log'!$B$6:$B$2505,$A78,'Bill Log'!$A$6:$A$2505,"&gt;="&amp;DATE($B$3,E$6,1),'Bill Log'!$A$6:$A$2505,"&lt;"&amp;EDATE(DATE($B$3,E$6,1),1)))</f>
        <v/>
      </c>
      <c r="F78" s="57">
        <f>IF($A78="","",SUMIFS('Bill Log'!$F$6:$F$2505,'Bill Log'!$B$6:$B$2505,$A78,'Bill Log'!$A$6:$A$2505,"&gt;="&amp;DATE($B$3,F$6,1),'Bill Log'!$A$6:$A$2505,"&lt;"&amp;EDATE(DATE($B$3,F$6,1),1)))</f>
        <v/>
      </c>
      <c r="G78" s="57">
        <f>IF($A78="","",SUMIFS('Bill Log'!$F$6:$F$2505,'Bill Log'!$B$6:$B$2505,$A78,'Bill Log'!$A$6:$A$2505,"&gt;="&amp;DATE($B$3,G$6,1),'Bill Log'!$A$6:$A$2505,"&lt;"&amp;EDATE(DATE($B$3,G$6,1),1)))</f>
        <v/>
      </c>
      <c r="H78" s="57">
        <f>IF($A78="","",SUMIFS('Bill Log'!$F$6:$F$2505,'Bill Log'!$B$6:$B$2505,$A78,'Bill Log'!$A$6:$A$2505,"&gt;="&amp;DATE($B$3,H$6,1),'Bill Log'!$A$6:$A$2505,"&lt;"&amp;EDATE(DATE($B$3,H$6,1),1)))</f>
        <v/>
      </c>
      <c r="I78" s="57">
        <f>IF($A78="","",SUMIFS('Bill Log'!$F$6:$F$2505,'Bill Log'!$B$6:$B$2505,$A78,'Bill Log'!$A$6:$A$2505,"&gt;="&amp;DATE($B$3,I$6,1),'Bill Log'!$A$6:$A$2505,"&lt;"&amp;EDATE(DATE($B$3,I$6,1),1)))</f>
        <v/>
      </c>
      <c r="J78" s="57">
        <f>IF($A78="","",SUMIFS('Bill Log'!$F$6:$F$2505,'Bill Log'!$B$6:$B$2505,$A78,'Bill Log'!$A$6:$A$2505,"&gt;="&amp;DATE($B$3,J$6,1),'Bill Log'!$A$6:$A$2505,"&lt;"&amp;EDATE(DATE($B$3,J$6,1),1)))</f>
        <v/>
      </c>
      <c r="K78" s="57">
        <f>IF($A78="","",SUMIFS('Bill Log'!$F$6:$F$2505,'Bill Log'!$B$6:$B$2505,$A78,'Bill Log'!$A$6:$A$2505,"&gt;="&amp;DATE($B$3,K$6,1),'Bill Log'!$A$6:$A$2505,"&lt;"&amp;EDATE(DATE($B$3,K$6,1),1)))</f>
        <v/>
      </c>
      <c r="L78" s="57">
        <f>IF($A78="","",SUMIFS('Bill Log'!$F$6:$F$2505,'Bill Log'!$B$6:$B$2505,$A78,'Bill Log'!$A$6:$A$2505,"&gt;="&amp;DATE($B$3,L$6,1),'Bill Log'!$A$6:$A$2505,"&lt;"&amp;EDATE(DATE($B$3,L$6,1),1)))</f>
        <v/>
      </c>
      <c r="M78" s="57">
        <f>IF($A78="","",SUMIFS('Bill Log'!$F$6:$F$2505,'Bill Log'!$B$6:$B$2505,$A78,'Bill Log'!$A$6:$A$2505,"&gt;="&amp;DATE($B$3,M$6,1),'Bill Log'!$A$6:$A$2505,"&lt;"&amp;EDATE(DATE($B$3,M$6,1),1)))</f>
        <v/>
      </c>
      <c r="N78" s="58">
        <f>IF($A78="","",SUM(B78:M78))</f>
        <v/>
      </c>
      <c r="O78" s="50" t="n"/>
    </row>
    <row r="79" ht="15" customHeight="1" s="36">
      <c r="A79" s="50">
        <f>IF(Lists!A48="","",Lists!A48)</f>
        <v/>
      </c>
      <c r="B79" s="57">
        <f>IF($A79="","",SUMIFS('Bill Log'!$F$6:$F$2505,'Bill Log'!$B$6:$B$2505,$A79,'Bill Log'!$A$6:$A$2505,"&gt;="&amp;DATE($B$3,B$6,1),'Bill Log'!$A$6:$A$2505,"&lt;"&amp;EDATE(DATE($B$3,B$6,1),1)))</f>
        <v/>
      </c>
      <c r="C79" s="57">
        <f>IF($A79="","",SUMIFS('Bill Log'!$F$6:$F$2505,'Bill Log'!$B$6:$B$2505,$A79,'Bill Log'!$A$6:$A$2505,"&gt;="&amp;DATE($B$3,C$6,1),'Bill Log'!$A$6:$A$2505,"&lt;"&amp;EDATE(DATE($B$3,C$6,1),1)))</f>
        <v/>
      </c>
      <c r="D79" s="57">
        <f>IF($A79="","",SUMIFS('Bill Log'!$F$6:$F$2505,'Bill Log'!$B$6:$B$2505,$A79,'Bill Log'!$A$6:$A$2505,"&gt;="&amp;DATE($B$3,D$6,1),'Bill Log'!$A$6:$A$2505,"&lt;"&amp;EDATE(DATE($B$3,D$6,1),1)))</f>
        <v/>
      </c>
      <c r="E79" s="57">
        <f>IF($A79="","",SUMIFS('Bill Log'!$F$6:$F$2505,'Bill Log'!$B$6:$B$2505,$A79,'Bill Log'!$A$6:$A$2505,"&gt;="&amp;DATE($B$3,E$6,1),'Bill Log'!$A$6:$A$2505,"&lt;"&amp;EDATE(DATE($B$3,E$6,1),1)))</f>
        <v/>
      </c>
      <c r="F79" s="57">
        <f>IF($A79="","",SUMIFS('Bill Log'!$F$6:$F$2505,'Bill Log'!$B$6:$B$2505,$A79,'Bill Log'!$A$6:$A$2505,"&gt;="&amp;DATE($B$3,F$6,1),'Bill Log'!$A$6:$A$2505,"&lt;"&amp;EDATE(DATE($B$3,F$6,1),1)))</f>
        <v/>
      </c>
      <c r="G79" s="57">
        <f>IF($A79="","",SUMIFS('Bill Log'!$F$6:$F$2505,'Bill Log'!$B$6:$B$2505,$A79,'Bill Log'!$A$6:$A$2505,"&gt;="&amp;DATE($B$3,G$6,1),'Bill Log'!$A$6:$A$2505,"&lt;"&amp;EDATE(DATE($B$3,G$6,1),1)))</f>
        <v/>
      </c>
      <c r="H79" s="57">
        <f>IF($A79="","",SUMIFS('Bill Log'!$F$6:$F$2505,'Bill Log'!$B$6:$B$2505,$A79,'Bill Log'!$A$6:$A$2505,"&gt;="&amp;DATE($B$3,H$6,1),'Bill Log'!$A$6:$A$2505,"&lt;"&amp;EDATE(DATE($B$3,H$6,1),1)))</f>
        <v/>
      </c>
      <c r="I79" s="57">
        <f>IF($A79="","",SUMIFS('Bill Log'!$F$6:$F$2505,'Bill Log'!$B$6:$B$2505,$A79,'Bill Log'!$A$6:$A$2505,"&gt;="&amp;DATE($B$3,I$6,1),'Bill Log'!$A$6:$A$2505,"&lt;"&amp;EDATE(DATE($B$3,I$6,1),1)))</f>
        <v/>
      </c>
      <c r="J79" s="57">
        <f>IF($A79="","",SUMIFS('Bill Log'!$F$6:$F$2505,'Bill Log'!$B$6:$B$2505,$A79,'Bill Log'!$A$6:$A$2505,"&gt;="&amp;DATE($B$3,J$6,1),'Bill Log'!$A$6:$A$2505,"&lt;"&amp;EDATE(DATE($B$3,J$6,1),1)))</f>
        <v/>
      </c>
      <c r="K79" s="57">
        <f>IF($A79="","",SUMIFS('Bill Log'!$F$6:$F$2505,'Bill Log'!$B$6:$B$2505,$A79,'Bill Log'!$A$6:$A$2505,"&gt;="&amp;DATE($B$3,K$6,1),'Bill Log'!$A$6:$A$2505,"&lt;"&amp;EDATE(DATE($B$3,K$6,1),1)))</f>
        <v/>
      </c>
      <c r="L79" s="57">
        <f>IF($A79="","",SUMIFS('Bill Log'!$F$6:$F$2505,'Bill Log'!$B$6:$B$2505,$A79,'Bill Log'!$A$6:$A$2505,"&gt;="&amp;DATE($B$3,L$6,1),'Bill Log'!$A$6:$A$2505,"&lt;"&amp;EDATE(DATE($B$3,L$6,1),1)))</f>
        <v/>
      </c>
      <c r="M79" s="57">
        <f>IF($A79="","",SUMIFS('Bill Log'!$F$6:$F$2505,'Bill Log'!$B$6:$B$2505,$A79,'Bill Log'!$A$6:$A$2505,"&gt;="&amp;DATE($B$3,M$6,1),'Bill Log'!$A$6:$A$2505,"&lt;"&amp;EDATE(DATE($B$3,M$6,1),1)))</f>
        <v/>
      </c>
      <c r="N79" s="58">
        <f>IF($A79="","",SUM(B79:M79))</f>
        <v/>
      </c>
      <c r="O79" s="50" t="n"/>
    </row>
    <row r="80" ht="15" customHeight="1" s="36">
      <c r="A80" s="50">
        <f>IF(Lists!A49="","",Lists!A49)</f>
        <v/>
      </c>
      <c r="B80" s="57">
        <f>IF($A80="","",SUMIFS('Bill Log'!$F$6:$F$2505,'Bill Log'!$B$6:$B$2505,$A80,'Bill Log'!$A$6:$A$2505,"&gt;="&amp;DATE($B$3,B$6,1),'Bill Log'!$A$6:$A$2505,"&lt;"&amp;EDATE(DATE($B$3,B$6,1),1)))</f>
        <v/>
      </c>
      <c r="C80" s="57">
        <f>IF($A80="","",SUMIFS('Bill Log'!$F$6:$F$2505,'Bill Log'!$B$6:$B$2505,$A80,'Bill Log'!$A$6:$A$2505,"&gt;="&amp;DATE($B$3,C$6,1),'Bill Log'!$A$6:$A$2505,"&lt;"&amp;EDATE(DATE($B$3,C$6,1),1)))</f>
        <v/>
      </c>
      <c r="D80" s="57">
        <f>IF($A80="","",SUMIFS('Bill Log'!$F$6:$F$2505,'Bill Log'!$B$6:$B$2505,$A80,'Bill Log'!$A$6:$A$2505,"&gt;="&amp;DATE($B$3,D$6,1),'Bill Log'!$A$6:$A$2505,"&lt;"&amp;EDATE(DATE($B$3,D$6,1),1)))</f>
        <v/>
      </c>
      <c r="E80" s="57">
        <f>IF($A80="","",SUMIFS('Bill Log'!$F$6:$F$2505,'Bill Log'!$B$6:$B$2505,$A80,'Bill Log'!$A$6:$A$2505,"&gt;="&amp;DATE($B$3,E$6,1),'Bill Log'!$A$6:$A$2505,"&lt;"&amp;EDATE(DATE($B$3,E$6,1),1)))</f>
        <v/>
      </c>
      <c r="F80" s="57">
        <f>IF($A80="","",SUMIFS('Bill Log'!$F$6:$F$2505,'Bill Log'!$B$6:$B$2505,$A80,'Bill Log'!$A$6:$A$2505,"&gt;="&amp;DATE($B$3,F$6,1),'Bill Log'!$A$6:$A$2505,"&lt;"&amp;EDATE(DATE($B$3,F$6,1),1)))</f>
        <v/>
      </c>
      <c r="G80" s="57">
        <f>IF($A80="","",SUMIFS('Bill Log'!$F$6:$F$2505,'Bill Log'!$B$6:$B$2505,$A80,'Bill Log'!$A$6:$A$2505,"&gt;="&amp;DATE($B$3,G$6,1),'Bill Log'!$A$6:$A$2505,"&lt;"&amp;EDATE(DATE($B$3,G$6,1),1)))</f>
        <v/>
      </c>
      <c r="H80" s="57">
        <f>IF($A80="","",SUMIFS('Bill Log'!$F$6:$F$2505,'Bill Log'!$B$6:$B$2505,$A80,'Bill Log'!$A$6:$A$2505,"&gt;="&amp;DATE($B$3,H$6,1),'Bill Log'!$A$6:$A$2505,"&lt;"&amp;EDATE(DATE($B$3,H$6,1),1)))</f>
        <v/>
      </c>
      <c r="I80" s="57">
        <f>IF($A80="","",SUMIFS('Bill Log'!$F$6:$F$2505,'Bill Log'!$B$6:$B$2505,$A80,'Bill Log'!$A$6:$A$2505,"&gt;="&amp;DATE($B$3,I$6,1),'Bill Log'!$A$6:$A$2505,"&lt;"&amp;EDATE(DATE($B$3,I$6,1),1)))</f>
        <v/>
      </c>
      <c r="J80" s="57">
        <f>IF($A80="","",SUMIFS('Bill Log'!$F$6:$F$2505,'Bill Log'!$B$6:$B$2505,$A80,'Bill Log'!$A$6:$A$2505,"&gt;="&amp;DATE($B$3,J$6,1),'Bill Log'!$A$6:$A$2505,"&lt;"&amp;EDATE(DATE($B$3,J$6,1),1)))</f>
        <v/>
      </c>
      <c r="K80" s="57">
        <f>IF($A80="","",SUMIFS('Bill Log'!$F$6:$F$2505,'Bill Log'!$B$6:$B$2505,$A80,'Bill Log'!$A$6:$A$2505,"&gt;="&amp;DATE($B$3,K$6,1),'Bill Log'!$A$6:$A$2505,"&lt;"&amp;EDATE(DATE($B$3,K$6,1),1)))</f>
        <v/>
      </c>
      <c r="L80" s="57">
        <f>IF($A80="","",SUMIFS('Bill Log'!$F$6:$F$2505,'Bill Log'!$B$6:$B$2505,$A80,'Bill Log'!$A$6:$A$2505,"&gt;="&amp;DATE($B$3,L$6,1),'Bill Log'!$A$6:$A$2505,"&lt;"&amp;EDATE(DATE($B$3,L$6,1),1)))</f>
        <v/>
      </c>
      <c r="M80" s="57">
        <f>IF($A80="","",SUMIFS('Bill Log'!$F$6:$F$2505,'Bill Log'!$B$6:$B$2505,$A80,'Bill Log'!$A$6:$A$2505,"&gt;="&amp;DATE($B$3,M$6,1),'Bill Log'!$A$6:$A$2505,"&lt;"&amp;EDATE(DATE($B$3,M$6,1),1)))</f>
        <v/>
      </c>
      <c r="N80" s="58">
        <f>IF($A80="","",SUM(B80:M80))</f>
        <v/>
      </c>
      <c r="O80" s="50" t="n"/>
    </row>
    <row r="81" ht="15" customHeight="1" s="36">
      <c r="A81" s="50">
        <f>IF(Lists!A50="","",Lists!A50)</f>
        <v/>
      </c>
      <c r="B81" s="57">
        <f>IF($A81="","",SUMIFS('Bill Log'!$F$6:$F$2505,'Bill Log'!$B$6:$B$2505,$A81,'Bill Log'!$A$6:$A$2505,"&gt;="&amp;DATE($B$3,B$6,1),'Bill Log'!$A$6:$A$2505,"&lt;"&amp;EDATE(DATE($B$3,B$6,1),1)))</f>
        <v/>
      </c>
      <c r="C81" s="57">
        <f>IF($A81="","",SUMIFS('Bill Log'!$F$6:$F$2505,'Bill Log'!$B$6:$B$2505,$A81,'Bill Log'!$A$6:$A$2505,"&gt;="&amp;DATE($B$3,C$6,1),'Bill Log'!$A$6:$A$2505,"&lt;"&amp;EDATE(DATE($B$3,C$6,1),1)))</f>
        <v/>
      </c>
      <c r="D81" s="57">
        <f>IF($A81="","",SUMIFS('Bill Log'!$F$6:$F$2505,'Bill Log'!$B$6:$B$2505,$A81,'Bill Log'!$A$6:$A$2505,"&gt;="&amp;DATE($B$3,D$6,1),'Bill Log'!$A$6:$A$2505,"&lt;"&amp;EDATE(DATE($B$3,D$6,1),1)))</f>
        <v/>
      </c>
      <c r="E81" s="57">
        <f>IF($A81="","",SUMIFS('Bill Log'!$F$6:$F$2505,'Bill Log'!$B$6:$B$2505,$A81,'Bill Log'!$A$6:$A$2505,"&gt;="&amp;DATE($B$3,E$6,1),'Bill Log'!$A$6:$A$2505,"&lt;"&amp;EDATE(DATE($B$3,E$6,1),1)))</f>
        <v/>
      </c>
      <c r="F81" s="57">
        <f>IF($A81="","",SUMIFS('Bill Log'!$F$6:$F$2505,'Bill Log'!$B$6:$B$2505,$A81,'Bill Log'!$A$6:$A$2505,"&gt;="&amp;DATE($B$3,F$6,1),'Bill Log'!$A$6:$A$2505,"&lt;"&amp;EDATE(DATE($B$3,F$6,1),1)))</f>
        <v/>
      </c>
      <c r="G81" s="57">
        <f>IF($A81="","",SUMIFS('Bill Log'!$F$6:$F$2505,'Bill Log'!$B$6:$B$2505,$A81,'Bill Log'!$A$6:$A$2505,"&gt;="&amp;DATE($B$3,G$6,1),'Bill Log'!$A$6:$A$2505,"&lt;"&amp;EDATE(DATE($B$3,G$6,1),1)))</f>
        <v/>
      </c>
      <c r="H81" s="57">
        <f>IF($A81="","",SUMIFS('Bill Log'!$F$6:$F$2505,'Bill Log'!$B$6:$B$2505,$A81,'Bill Log'!$A$6:$A$2505,"&gt;="&amp;DATE($B$3,H$6,1),'Bill Log'!$A$6:$A$2505,"&lt;"&amp;EDATE(DATE($B$3,H$6,1),1)))</f>
        <v/>
      </c>
      <c r="I81" s="57">
        <f>IF($A81="","",SUMIFS('Bill Log'!$F$6:$F$2505,'Bill Log'!$B$6:$B$2505,$A81,'Bill Log'!$A$6:$A$2505,"&gt;="&amp;DATE($B$3,I$6,1),'Bill Log'!$A$6:$A$2505,"&lt;"&amp;EDATE(DATE($B$3,I$6,1),1)))</f>
        <v/>
      </c>
      <c r="J81" s="57">
        <f>IF($A81="","",SUMIFS('Bill Log'!$F$6:$F$2505,'Bill Log'!$B$6:$B$2505,$A81,'Bill Log'!$A$6:$A$2505,"&gt;="&amp;DATE($B$3,J$6,1),'Bill Log'!$A$6:$A$2505,"&lt;"&amp;EDATE(DATE($B$3,J$6,1),1)))</f>
        <v/>
      </c>
      <c r="K81" s="57">
        <f>IF($A81="","",SUMIFS('Bill Log'!$F$6:$F$2505,'Bill Log'!$B$6:$B$2505,$A81,'Bill Log'!$A$6:$A$2505,"&gt;="&amp;DATE($B$3,K$6,1),'Bill Log'!$A$6:$A$2505,"&lt;"&amp;EDATE(DATE($B$3,K$6,1),1)))</f>
        <v/>
      </c>
      <c r="L81" s="57">
        <f>IF($A81="","",SUMIFS('Bill Log'!$F$6:$F$2505,'Bill Log'!$B$6:$B$2505,$A81,'Bill Log'!$A$6:$A$2505,"&gt;="&amp;DATE($B$3,L$6,1),'Bill Log'!$A$6:$A$2505,"&lt;"&amp;EDATE(DATE($B$3,L$6,1),1)))</f>
        <v/>
      </c>
      <c r="M81" s="57">
        <f>IF($A81="","",SUMIFS('Bill Log'!$F$6:$F$2505,'Bill Log'!$B$6:$B$2505,$A81,'Bill Log'!$A$6:$A$2505,"&gt;="&amp;DATE($B$3,M$6,1),'Bill Log'!$A$6:$A$2505,"&lt;"&amp;EDATE(DATE($B$3,M$6,1),1)))</f>
        <v/>
      </c>
      <c r="N81" s="58">
        <f>IF($A81="","",SUM(B81:M81))</f>
        <v/>
      </c>
      <c r="O81" s="50" t="n"/>
    </row>
    <row r="82" ht="15" customHeight="1" s="36">
      <c r="A82" s="50">
        <f>IF(Lists!A51="","",Lists!A51)</f>
        <v/>
      </c>
      <c r="B82" s="57">
        <f>IF($A82="","",SUMIFS('Bill Log'!$F$6:$F$2505,'Bill Log'!$B$6:$B$2505,$A82,'Bill Log'!$A$6:$A$2505,"&gt;="&amp;DATE($B$3,B$6,1),'Bill Log'!$A$6:$A$2505,"&lt;"&amp;EDATE(DATE($B$3,B$6,1),1)))</f>
        <v/>
      </c>
      <c r="C82" s="57">
        <f>IF($A82="","",SUMIFS('Bill Log'!$F$6:$F$2505,'Bill Log'!$B$6:$B$2505,$A82,'Bill Log'!$A$6:$A$2505,"&gt;="&amp;DATE($B$3,C$6,1),'Bill Log'!$A$6:$A$2505,"&lt;"&amp;EDATE(DATE($B$3,C$6,1),1)))</f>
        <v/>
      </c>
      <c r="D82" s="57">
        <f>IF($A82="","",SUMIFS('Bill Log'!$F$6:$F$2505,'Bill Log'!$B$6:$B$2505,$A82,'Bill Log'!$A$6:$A$2505,"&gt;="&amp;DATE($B$3,D$6,1),'Bill Log'!$A$6:$A$2505,"&lt;"&amp;EDATE(DATE($B$3,D$6,1),1)))</f>
        <v/>
      </c>
      <c r="E82" s="57">
        <f>IF($A82="","",SUMIFS('Bill Log'!$F$6:$F$2505,'Bill Log'!$B$6:$B$2505,$A82,'Bill Log'!$A$6:$A$2505,"&gt;="&amp;DATE($B$3,E$6,1),'Bill Log'!$A$6:$A$2505,"&lt;"&amp;EDATE(DATE($B$3,E$6,1),1)))</f>
        <v/>
      </c>
      <c r="F82" s="57">
        <f>IF($A82="","",SUMIFS('Bill Log'!$F$6:$F$2505,'Bill Log'!$B$6:$B$2505,$A82,'Bill Log'!$A$6:$A$2505,"&gt;="&amp;DATE($B$3,F$6,1),'Bill Log'!$A$6:$A$2505,"&lt;"&amp;EDATE(DATE($B$3,F$6,1),1)))</f>
        <v/>
      </c>
      <c r="G82" s="57">
        <f>IF($A82="","",SUMIFS('Bill Log'!$F$6:$F$2505,'Bill Log'!$B$6:$B$2505,$A82,'Bill Log'!$A$6:$A$2505,"&gt;="&amp;DATE($B$3,G$6,1),'Bill Log'!$A$6:$A$2505,"&lt;"&amp;EDATE(DATE($B$3,G$6,1),1)))</f>
        <v/>
      </c>
      <c r="H82" s="57">
        <f>IF($A82="","",SUMIFS('Bill Log'!$F$6:$F$2505,'Bill Log'!$B$6:$B$2505,$A82,'Bill Log'!$A$6:$A$2505,"&gt;="&amp;DATE($B$3,H$6,1),'Bill Log'!$A$6:$A$2505,"&lt;"&amp;EDATE(DATE($B$3,H$6,1),1)))</f>
        <v/>
      </c>
      <c r="I82" s="57">
        <f>IF($A82="","",SUMIFS('Bill Log'!$F$6:$F$2505,'Bill Log'!$B$6:$B$2505,$A82,'Bill Log'!$A$6:$A$2505,"&gt;="&amp;DATE($B$3,I$6,1),'Bill Log'!$A$6:$A$2505,"&lt;"&amp;EDATE(DATE($B$3,I$6,1),1)))</f>
        <v/>
      </c>
      <c r="J82" s="57">
        <f>IF($A82="","",SUMIFS('Bill Log'!$F$6:$F$2505,'Bill Log'!$B$6:$B$2505,$A82,'Bill Log'!$A$6:$A$2505,"&gt;="&amp;DATE($B$3,J$6,1),'Bill Log'!$A$6:$A$2505,"&lt;"&amp;EDATE(DATE($B$3,J$6,1),1)))</f>
        <v/>
      </c>
      <c r="K82" s="57">
        <f>IF($A82="","",SUMIFS('Bill Log'!$F$6:$F$2505,'Bill Log'!$B$6:$B$2505,$A82,'Bill Log'!$A$6:$A$2505,"&gt;="&amp;DATE($B$3,K$6,1),'Bill Log'!$A$6:$A$2505,"&lt;"&amp;EDATE(DATE($B$3,K$6,1),1)))</f>
        <v/>
      </c>
      <c r="L82" s="57">
        <f>IF($A82="","",SUMIFS('Bill Log'!$F$6:$F$2505,'Bill Log'!$B$6:$B$2505,$A82,'Bill Log'!$A$6:$A$2505,"&gt;="&amp;DATE($B$3,L$6,1),'Bill Log'!$A$6:$A$2505,"&lt;"&amp;EDATE(DATE($B$3,L$6,1),1)))</f>
        <v/>
      </c>
      <c r="M82" s="57">
        <f>IF($A82="","",SUMIFS('Bill Log'!$F$6:$F$2505,'Bill Log'!$B$6:$B$2505,$A82,'Bill Log'!$A$6:$A$2505,"&gt;="&amp;DATE($B$3,M$6,1),'Bill Log'!$A$6:$A$2505,"&lt;"&amp;EDATE(DATE($B$3,M$6,1),1)))</f>
        <v/>
      </c>
      <c r="N82" s="58">
        <f>IF($A82="","",SUM(B82:M82))</f>
        <v/>
      </c>
      <c r="O82" s="50" t="n"/>
    </row>
    <row r="83" ht="15" customHeight="1" s="36">
      <c r="A83" s="50">
        <f>IF(Lists!A52="","",Lists!A52)</f>
        <v/>
      </c>
      <c r="B83" s="57">
        <f>IF($A83="","",SUMIFS('Bill Log'!$F$6:$F$2505,'Bill Log'!$B$6:$B$2505,$A83,'Bill Log'!$A$6:$A$2505,"&gt;="&amp;DATE($B$3,B$6,1),'Bill Log'!$A$6:$A$2505,"&lt;"&amp;EDATE(DATE($B$3,B$6,1),1)))</f>
        <v/>
      </c>
      <c r="C83" s="57">
        <f>IF($A83="","",SUMIFS('Bill Log'!$F$6:$F$2505,'Bill Log'!$B$6:$B$2505,$A83,'Bill Log'!$A$6:$A$2505,"&gt;="&amp;DATE($B$3,C$6,1),'Bill Log'!$A$6:$A$2505,"&lt;"&amp;EDATE(DATE($B$3,C$6,1),1)))</f>
        <v/>
      </c>
      <c r="D83" s="57">
        <f>IF($A83="","",SUMIFS('Bill Log'!$F$6:$F$2505,'Bill Log'!$B$6:$B$2505,$A83,'Bill Log'!$A$6:$A$2505,"&gt;="&amp;DATE($B$3,D$6,1),'Bill Log'!$A$6:$A$2505,"&lt;"&amp;EDATE(DATE($B$3,D$6,1),1)))</f>
        <v/>
      </c>
      <c r="E83" s="57">
        <f>IF($A83="","",SUMIFS('Bill Log'!$F$6:$F$2505,'Bill Log'!$B$6:$B$2505,$A83,'Bill Log'!$A$6:$A$2505,"&gt;="&amp;DATE($B$3,E$6,1),'Bill Log'!$A$6:$A$2505,"&lt;"&amp;EDATE(DATE($B$3,E$6,1),1)))</f>
        <v/>
      </c>
      <c r="F83" s="57">
        <f>IF($A83="","",SUMIFS('Bill Log'!$F$6:$F$2505,'Bill Log'!$B$6:$B$2505,$A83,'Bill Log'!$A$6:$A$2505,"&gt;="&amp;DATE($B$3,F$6,1),'Bill Log'!$A$6:$A$2505,"&lt;"&amp;EDATE(DATE($B$3,F$6,1),1)))</f>
        <v/>
      </c>
      <c r="G83" s="57">
        <f>IF($A83="","",SUMIFS('Bill Log'!$F$6:$F$2505,'Bill Log'!$B$6:$B$2505,$A83,'Bill Log'!$A$6:$A$2505,"&gt;="&amp;DATE($B$3,G$6,1),'Bill Log'!$A$6:$A$2505,"&lt;"&amp;EDATE(DATE($B$3,G$6,1),1)))</f>
        <v/>
      </c>
      <c r="H83" s="57">
        <f>IF($A83="","",SUMIFS('Bill Log'!$F$6:$F$2505,'Bill Log'!$B$6:$B$2505,$A83,'Bill Log'!$A$6:$A$2505,"&gt;="&amp;DATE($B$3,H$6,1),'Bill Log'!$A$6:$A$2505,"&lt;"&amp;EDATE(DATE($B$3,H$6,1),1)))</f>
        <v/>
      </c>
      <c r="I83" s="57">
        <f>IF($A83="","",SUMIFS('Bill Log'!$F$6:$F$2505,'Bill Log'!$B$6:$B$2505,$A83,'Bill Log'!$A$6:$A$2505,"&gt;="&amp;DATE($B$3,I$6,1),'Bill Log'!$A$6:$A$2505,"&lt;"&amp;EDATE(DATE($B$3,I$6,1),1)))</f>
        <v/>
      </c>
      <c r="J83" s="57">
        <f>IF($A83="","",SUMIFS('Bill Log'!$F$6:$F$2505,'Bill Log'!$B$6:$B$2505,$A83,'Bill Log'!$A$6:$A$2505,"&gt;="&amp;DATE($B$3,J$6,1),'Bill Log'!$A$6:$A$2505,"&lt;"&amp;EDATE(DATE($B$3,J$6,1),1)))</f>
        <v/>
      </c>
      <c r="K83" s="57">
        <f>IF($A83="","",SUMIFS('Bill Log'!$F$6:$F$2505,'Bill Log'!$B$6:$B$2505,$A83,'Bill Log'!$A$6:$A$2505,"&gt;="&amp;DATE($B$3,K$6,1),'Bill Log'!$A$6:$A$2505,"&lt;"&amp;EDATE(DATE($B$3,K$6,1),1)))</f>
        <v/>
      </c>
      <c r="L83" s="57">
        <f>IF($A83="","",SUMIFS('Bill Log'!$F$6:$F$2505,'Bill Log'!$B$6:$B$2505,$A83,'Bill Log'!$A$6:$A$2505,"&gt;="&amp;DATE($B$3,L$6,1),'Bill Log'!$A$6:$A$2505,"&lt;"&amp;EDATE(DATE($B$3,L$6,1),1)))</f>
        <v/>
      </c>
      <c r="M83" s="57">
        <f>IF($A83="","",SUMIFS('Bill Log'!$F$6:$F$2505,'Bill Log'!$B$6:$B$2505,$A83,'Bill Log'!$A$6:$A$2505,"&gt;="&amp;DATE($B$3,M$6,1),'Bill Log'!$A$6:$A$2505,"&lt;"&amp;EDATE(DATE($B$3,M$6,1),1)))</f>
        <v/>
      </c>
      <c r="N83" s="58">
        <f>IF($A83="","",SUM(B83:M83))</f>
        <v/>
      </c>
      <c r="O83" s="50" t="n"/>
    </row>
    <row r="84" ht="15" customHeight="1" s="36">
      <c r="A84" s="50">
        <f>IF(Lists!A53="","",Lists!A53)</f>
        <v/>
      </c>
      <c r="B84" s="57">
        <f>IF($A84="","",SUMIFS('Bill Log'!$F$6:$F$2505,'Bill Log'!$B$6:$B$2505,$A84,'Bill Log'!$A$6:$A$2505,"&gt;="&amp;DATE($B$3,B$6,1),'Bill Log'!$A$6:$A$2505,"&lt;"&amp;EDATE(DATE($B$3,B$6,1),1)))</f>
        <v/>
      </c>
      <c r="C84" s="57">
        <f>IF($A84="","",SUMIFS('Bill Log'!$F$6:$F$2505,'Bill Log'!$B$6:$B$2505,$A84,'Bill Log'!$A$6:$A$2505,"&gt;="&amp;DATE($B$3,C$6,1),'Bill Log'!$A$6:$A$2505,"&lt;"&amp;EDATE(DATE($B$3,C$6,1),1)))</f>
        <v/>
      </c>
      <c r="D84" s="57">
        <f>IF($A84="","",SUMIFS('Bill Log'!$F$6:$F$2505,'Bill Log'!$B$6:$B$2505,$A84,'Bill Log'!$A$6:$A$2505,"&gt;="&amp;DATE($B$3,D$6,1),'Bill Log'!$A$6:$A$2505,"&lt;"&amp;EDATE(DATE($B$3,D$6,1),1)))</f>
        <v/>
      </c>
      <c r="E84" s="57">
        <f>IF($A84="","",SUMIFS('Bill Log'!$F$6:$F$2505,'Bill Log'!$B$6:$B$2505,$A84,'Bill Log'!$A$6:$A$2505,"&gt;="&amp;DATE($B$3,E$6,1),'Bill Log'!$A$6:$A$2505,"&lt;"&amp;EDATE(DATE($B$3,E$6,1),1)))</f>
        <v/>
      </c>
      <c r="F84" s="57">
        <f>IF($A84="","",SUMIFS('Bill Log'!$F$6:$F$2505,'Bill Log'!$B$6:$B$2505,$A84,'Bill Log'!$A$6:$A$2505,"&gt;="&amp;DATE($B$3,F$6,1),'Bill Log'!$A$6:$A$2505,"&lt;"&amp;EDATE(DATE($B$3,F$6,1),1)))</f>
        <v/>
      </c>
      <c r="G84" s="57">
        <f>IF($A84="","",SUMIFS('Bill Log'!$F$6:$F$2505,'Bill Log'!$B$6:$B$2505,$A84,'Bill Log'!$A$6:$A$2505,"&gt;="&amp;DATE($B$3,G$6,1),'Bill Log'!$A$6:$A$2505,"&lt;"&amp;EDATE(DATE($B$3,G$6,1),1)))</f>
        <v/>
      </c>
      <c r="H84" s="57">
        <f>IF($A84="","",SUMIFS('Bill Log'!$F$6:$F$2505,'Bill Log'!$B$6:$B$2505,$A84,'Bill Log'!$A$6:$A$2505,"&gt;="&amp;DATE($B$3,H$6,1),'Bill Log'!$A$6:$A$2505,"&lt;"&amp;EDATE(DATE($B$3,H$6,1),1)))</f>
        <v/>
      </c>
      <c r="I84" s="57">
        <f>IF($A84="","",SUMIFS('Bill Log'!$F$6:$F$2505,'Bill Log'!$B$6:$B$2505,$A84,'Bill Log'!$A$6:$A$2505,"&gt;="&amp;DATE($B$3,I$6,1),'Bill Log'!$A$6:$A$2505,"&lt;"&amp;EDATE(DATE($B$3,I$6,1),1)))</f>
        <v/>
      </c>
      <c r="J84" s="57">
        <f>IF($A84="","",SUMIFS('Bill Log'!$F$6:$F$2505,'Bill Log'!$B$6:$B$2505,$A84,'Bill Log'!$A$6:$A$2505,"&gt;="&amp;DATE($B$3,J$6,1),'Bill Log'!$A$6:$A$2505,"&lt;"&amp;EDATE(DATE($B$3,J$6,1),1)))</f>
        <v/>
      </c>
      <c r="K84" s="57">
        <f>IF($A84="","",SUMIFS('Bill Log'!$F$6:$F$2505,'Bill Log'!$B$6:$B$2505,$A84,'Bill Log'!$A$6:$A$2505,"&gt;="&amp;DATE($B$3,K$6,1),'Bill Log'!$A$6:$A$2505,"&lt;"&amp;EDATE(DATE($B$3,K$6,1),1)))</f>
        <v/>
      </c>
      <c r="L84" s="57">
        <f>IF($A84="","",SUMIFS('Bill Log'!$F$6:$F$2505,'Bill Log'!$B$6:$B$2505,$A84,'Bill Log'!$A$6:$A$2505,"&gt;="&amp;DATE($B$3,L$6,1),'Bill Log'!$A$6:$A$2505,"&lt;"&amp;EDATE(DATE($B$3,L$6,1),1)))</f>
        <v/>
      </c>
      <c r="M84" s="57">
        <f>IF($A84="","",SUMIFS('Bill Log'!$F$6:$F$2505,'Bill Log'!$B$6:$B$2505,$A84,'Bill Log'!$A$6:$A$2505,"&gt;="&amp;DATE($B$3,M$6,1),'Bill Log'!$A$6:$A$2505,"&lt;"&amp;EDATE(DATE($B$3,M$6,1),1)))</f>
        <v/>
      </c>
      <c r="N84" s="58">
        <f>IF($A84="","",SUM(B84:M84))</f>
        <v/>
      </c>
      <c r="O84" s="50" t="n"/>
    </row>
    <row r="85" ht="15" customHeight="1" s="36">
      <c r="A85" s="50">
        <f>IF(Lists!A54="","",Lists!A54)</f>
        <v/>
      </c>
      <c r="B85" s="57">
        <f>IF($A85="","",SUMIFS('Bill Log'!$F$6:$F$2505,'Bill Log'!$B$6:$B$2505,$A85,'Bill Log'!$A$6:$A$2505,"&gt;="&amp;DATE($B$3,B$6,1),'Bill Log'!$A$6:$A$2505,"&lt;"&amp;EDATE(DATE($B$3,B$6,1),1)))</f>
        <v/>
      </c>
      <c r="C85" s="57">
        <f>IF($A85="","",SUMIFS('Bill Log'!$F$6:$F$2505,'Bill Log'!$B$6:$B$2505,$A85,'Bill Log'!$A$6:$A$2505,"&gt;="&amp;DATE($B$3,C$6,1),'Bill Log'!$A$6:$A$2505,"&lt;"&amp;EDATE(DATE($B$3,C$6,1),1)))</f>
        <v/>
      </c>
      <c r="D85" s="57">
        <f>IF($A85="","",SUMIFS('Bill Log'!$F$6:$F$2505,'Bill Log'!$B$6:$B$2505,$A85,'Bill Log'!$A$6:$A$2505,"&gt;="&amp;DATE($B$3,D$6,1),'Bill Log'!$A$6:$A$2505,"&lt;"&amp;EDATE(DATE($B$3,D$6,1),1)))</f>
        <v/>
      </c>
      <c r="E85" s="57">
        <f>IF($A85="","",SUMIFS('Bill Log'!$F$6:$F$2505,'Bill Log'!$B$6:$B$2505,$A85,'Bill Log'!$A$6:$A$2505,"&gt;="&amp;DATE($B$3,E$6,1),'Bill Log'!$A$6:$A$2505,"&lt;"&amp;EDATE(DATE($B$3,E$6,1),1)))</f>
        <v/>
      </c>
      <c r="F85" s="57">
        <f>IF($A85="","",SUMIFS('Bill Log'!$F$6:$F$2505,'Bill Log'!$B$6:$B$2505,$A85,'Bill Log'!$A$6:$A$2505,"&gt;="&amp;DATE($B$3,F$6,1),'Bill Log'!$A$6:$A$2505,"&lt;"&amp;EDATE(DATE($B$3,F$6,1),1)))</f>
        <v/>
      </c>
      <c r="G85" s="57">
        <f>IF($A85="","",SUMIFS('Bill Log'!$F$6:$F$2505,'Bill Log'!$B$6:$B$2505,$A85,'Bill Log'!$A$6:$A$2505,"&gt;="&amp;DATE($B$3,G$6,1),'Bill Log'!$A$6:$A$2505,"&lt;"&amp;EDATE(DATE($B$3,G$6,1),1)))</f>
        <v/>
      </c>
      <c r="H85" s="57">
        <f>IF($A85="","",SUMIFS('Bill Log'!$F$6:$F$2505,'Bill Log'!$B$6:$B$2505,$A85,'Bill Log'!$A$6:$A$2505,"&gt;="&amp;DATE($B$3,H$6,1),'Bill Log'!$A$6:$A$2505,"&lt;"&amp;EDATE(DATE($B$3,H$6,1),1)))</f>
        <v/>
      </c>
      <c r="I85" s="57">
        <f>IF($A85="","",SUMIFS('Bill Log'!$F$6:$F$2505,'Bill Log'!$B$6:$B$2505,$A85,'Bill Log'!$A$6:$A$2505,"&gt;="&amp;DATE($B$3,I$6,1),'Bill Log'!$A$6:$A$2505,"&lt;"&amp;EDATE(DATE($B$3,I$6,1),1)))</f>
        <v/>
      </c>
      <c r="J85" s="57">
        <f>IF($A85="","",SUMIFS('Bill Log'!$F$6:$F$2505,'Bill Log'!$B$6:$B$2505,$A85,'Bill Log'!$A$6:$A$2505,"&gt;="&amp;DATE($B$3,J$6,1),'Bill Log'!$A$6:$A$2505,"&lt;"&amp;EDATE(DATE($B$3,J$6,1),1)))</f>
        <v/>
      </c>
      <c r="K85" s="57">
        <f>IF($A85="","",SUMIFS('Bill Log'!$F$6:$F$2505,'Bill Log'!$B$6:$B$2505,$A85,'Bill Log'!$A$6:$A$2505,"&gt;="&amp;DATE($B$3,K$6,1),'Bill Log'!$A$6:$A$2505,"&lt;"&amp;EDATE(DATE($B$3,K$6,1),1)))</f>
        <v/>
      </c>
      <c r="L85" s="57">
        <f>IF($A85="","",SUMIFS('Bill Log'!$F$6:$F$2505,'Bill Log'!$B$6:$B$2505,$A85,'Bill Log'!$A$6:$A$2505,"&gt;="&amp;DATE($B$3,L$6,1),'Bill Log'!$A$6:$A$2505,"&lt;"&amp;EDATE(DATE($B$3,L$6,1),1)))</f>
        <v/>
      </c>
      <c r="M85" s="57">
        <f>IF($A85="","",SUMIFS('Bill Log'!$F$6:$F$2505,'Bill Log'!$B$6:$B$2505,$A85,'Bill Log'!$A$6:$A$2505,"&gt;="&amp;DATE($B$3,M$6,1),'Bill Log'!$A$6:$A$2505,"&lt;"&amp;EDATE(DATE($B$3,M$6,1),1)))</f>
        <v/>
      </c>
      <c r="N85" s="58">
        <f>IF($A85="","",SUM(B85:M85))</f>
        <v/>
      </c>
      <c r="O85" s="50" t="n"/>
    </row>
    <row r="86" ht="15" customHeight="1" s="36">
      <c r="A86" s="50">
        <f>IF(Lists!A55="","",Lists!A55)</f>
        <v/>
      </c>
      <c r="B86" s="57">
        <f>IF($A86="","",SUMIFS('Bill Log'!$F$6:$F$2505,'Bill Log'!$B$6:$B$2505,$A86,'Bill Log'!$A$6:$A$2505,"&gt;="&amp;DATE($B$3,B$6,1),'Bill Log'!$A$6:$A$2505,"&lt;"&amp;EDATE(DATE($B$3,B$6,1),1)))</f>
        <v/>
      </c>
      <c r="C86" s="57">
        <f>IF($A86="","",SUMIFS('Bill Log'!$F$6:$F$2505,'Bill Log'!$B$6:$B$2505,$A86,'Bill Log'!$A$6:$A$2505,"&gt;="&amp;DATE($B$3,C$6,1),'Bill Log'!$A$6:$A$2505,"&lt;"&amp;EDATE(DATE($B$3,C$6,1),1)))</f>
        <v/>
      </c>
      <c r="D86" s="57">
        <f>IF($A86="","",SUMIFS('Bill Log'!$F$6:$F$2505,'Bill Log'!$B$6:$B$2505,$A86,'Bill Log'!$A$6:$A$2505,"&gt;="&amp;DATE($B$3,D$6,1),'Bill Log'!$A$6:$A$2505,"&lt;"&amp;EDATE(DATE($B$3,D$6,1),1)))</f>
        <v/>
      </c>
      <c r="E86" s="57">
        <f>IF($A86="","",SUMIFS('Bill Log'!$F$6:$F$2505,'Bill Log'!$B$6:$B$2505,$A86,'Bill Log'!$A$6:$A$2505,"&gt;="&amp;DATE($B$3,E$6,1),'Bill Log'!$A$6:$A$2505,"&lt;"&amp;EDATE(DATE($B$3,E$6,1),1)))</f>
        <v/>
      </c>
      <c r="F86" s="57">
        <f>IF($A86="","",SUMIFS('Bill Log'!$F$6:$F$2505,'Bill Log'!$B$6:$B$2505,$A86,'Bill Log'!$A$6:$A$2505,"&gt;="&amp;DATE($B$3,F$6,1),'Bill Log'!$A$6:$A$2505,"&lt;"&amp;EDATE(DATE($B$3,F$6,1),1)))</f>
        <v/>
      </c>
      <c r="G86" s="57">
        <f>IF($A86="","",SUMIFS('Bill Log'!$F$6:$F$2505,'Bill Log'!$B$6:$B$2505,$A86,'Bill Log'!$A$6:$A$2505,"&gt;="&amp;DATE($B$3,G$6,1),'Bill Log'!$A$6:$A$2505,"&lt;"&amp;EDATE(DATE($B$3,G$6,1),1)))</f>
        <v/>
      </c>
      <c r="H86" s="57">
        <f>IF($A86="","",SUMIFS('Bill Log'!$F$6:$F$2505,'Bill Log'!$B$6:$B$2505,$A86,'Bill Log'!$A$6:$A$2505,"&gt;="&amp;DATE($B$3,H$6,1),'Bill Log'!$A$6:$A$2505,"&lt;"&amp;EDATE(DATE($B$3,H$6,1),1)))</f>
        <v/>
      </c>
      <c r="I86" s="57">
        <f>IF($A86="","",SUMIFS('Bill Log'!$F$6:$F$2505,'Bill Log'!$B$6:$B$2505,$A86,'Bill Log'!$A$6:$A$2505,"&gt;="&amp;DATE($B$3,I$6,1),'Bill Log'!$A$6:$A$2505,"&lt;"&amp;EDATE(DATE($B$3,I$6,1),1)))</f>
        <v/>
      </c>
      <c r="J86" s="57">
        <f>IF($A86="","",SUMIFS('Bill Log'!$F$6:$F$2505,'Bill Log'!$B$6:$B$2505,$A86,'Bill Log'!$A$6:$A$2505,"&gt;="&amp;DATE($B$3,J$6,1),'Bill Log'!$A$6:$A$2505,"&lt;"&amp;EDATE(DATE($B$3,J$6,1),1)))</f>
        <v/>
      </c>
      <c r="K86" s="57">
        <f>IF($A86="","",SUMIFS('Bill Log'!$F$6:$F$2505,'Bill Log'!$B$6:$B$2505,$A86,'Bill Log'!$A$6:$A$2505,"&gt;="&amp;DATE($B$3,K$6,1),'Bill Log'!$A$6:$A$2505,"&lt;"&amp;EDATE(DATE($B$3,K$6,1),1)))</f>
        <v/>
      </c>
      <c r="L86" s="57">
        <f>IF($A86="","",SUMIFS('Bill Log'!$F$6:$F$2505,'Bill Log'!$B$6:$B$2505,$A86,'Bill Log'!$A$6:$A$2505,"&gt;="&amp;DATE($B$3,L$6,1),'Bill Log'!$A$6:$A$2505,"&lt;"&amp;EDATE(DATE($B$3,L$6,1),1)))</f>
        <v/>
      </c>
      <c r="M86" s="57">
        <f>IF($A86="","",SUMIFS('Bill Log'!$F$6:$F$2505,'Bill Log'!$B$6:$B$2505,$A86,'Bill Log'!$A$6:$A$2505,"&gt;="&amp;DATE($B$3,M$6,1),'Bill Log'!$A$6:$A$2505,"&lt;"&amp;EDATE(DATE($B$3,M$6,1),1)))</f>
        <v/>
      </c>
      <c r="N86" s="58">
        <f>IF($A86="","",SUM(B86:M86))</f>
        <v/>
      </c>
      <c r="O86" s="50" t="n"/>
    </row>
    <row r="87" ht="15" customHeight="1" s="36">
      <c r="A87" s="50">
        <f>IF(Lists!A56="","",Lists!A56)</f>
        <v/>
      </c>
      <c r="B87" s="57">
        <f>IF($A87="","",SUMIFS('Bill Log'!$F$6:$F$2505,'Bill Log'!$B$6:$B$2505,$A87,'Bill Log'!$A$6:$A$2505,"&gt;="&amp;DATE($B$3,B$6,1),'Bill Log'!$A$6:$A$2505,"&lt;"&amp;EDATE(DATE($B$3,B$6,1),1)))</f>
        <v/>
      </c>
      <c r="C87" s="57">
        <f>IF($A87="","",SUMIFS('Bill Log'!$F$6:$F$2505,'Bill Log'!$B$6:$B$2505,$A87,'Bill Log'!$A$6:$A$2505,"&gt;="&amp;DATE($B$3,C$6,1),'Bill Log'!$A$6:$A$2505,"&lt;"&amp;EDATE(DATE($B$3,C$6,1),1)))</f>
        <v/>
      </c>
      <c r="D87" s="57">
        <f>IF($A87="","",SUMIFS('Bill Log'!$F$6:$F$2505,'Bill Log'!$B$6:$B$2505,$A87,'Bill Log'!$A$6:$A$2505,"&gt;="&amp;DATE($B$3,D$6,1),'Bill Log'!$A$6:$A$2505,"&lt;"&amp;EDATE(DATE($B$3,D$6,1),1)))</f>
        <v/>
      </c>
      <c r="E87" s="57">
        <f>IF($A87="","",SUMIFS('Bill Log'!$F$6:$F$2505,'Bill Log'!$B$6:$B$2505,$A87,'Bill Log'!$A$6:$A$2505,"&gt;="&amp;DATE($B$3,E$6,1),'Bill Log'!$A$6:$A$2505,"&lt;"&amp;EDATE(DATE($B$3,E$6,1),1)))</f>
        <v/>
      </c>
      <c r="F87" s="57">
        <f>IF($A87="","",SUMIFS('Bill Log'!$F$6:$F$2505,'Bill Log'!$B$6:$B$2505,$A87,'Bill Log'!$A$6:$A$2505,"&gt;="&amp;DATE($B$3,F$6,1),'Bill Log'!$A$6:$A$2505,"&lt;"&amp;EDATE(DATE($B$3,F$6,1),1)))</f>
        <v/>
      </c>
      <c r="G87" s="57">
        <f>IF($A87="","",SUMIFS('Bill Log'!$F$6:$F$2505,'Bill Log'!$B$6:$B$2505,$A87,'Bill Log'!$A$6:$A$2505,"&gt;="&amp;DATE($B$3,G$6,1),'Bill Log'!$A$6:$A$2505,"&lt;"&amp;EDATE(DATE($B$3,G$6,1),1)))</f>
        <v/>
      </c>
      <c r="H87" s="57">
        <f>IF($A87="","",SUMIFS('Bill Log'!$F$6:$F$2505,'Bill Log'!$B$6:$B$2505,$A87,'Bill Log'!$A$6:$A$2505,"&gt;="&amp;DATE($B$3,H$6,1),'Bill Log'!$A$6:$A$2505,"&lt;"&amp;EDATE(DATE($B$3,H$6,1),1)))</f>
        <v/>
      </c>
      <c r="I87" s="57">
        <f>IF($A87="","",SUMIFS('Bill Log'!$F$6:$F$2505,'Bill Log'!$B$6:$B$2505,$A87,'Bill Log'!$A$6:$A$2505,"&gt;="&amp;DATE($B$3,I$6,1),'Bill Log'!$A$6:$A$2505,"&lt;"&amp;EDATE(DATE($B$3,I$6,1),1)))</f>
        <v/>
      </c>
      <c r="J87" s="57">
        <f>IF($A87="","",SUMIFS('Bill Log'!$F$6:$F$2505,'Bill Log'!$B$6:$B$2505,$A87,'Bill Log'!$A$6:$A$2505,"&gt;="&amp;DATE($B$3,J$6,1),'Bill Log'!$A$6:$A$2505,"&lt;"&amp;EDATE(DATE($B$3,J$6,1),1)))</f>
        <v/>
      </c>
      <c r="K87" s="57">
        <f>IF($A87="","",SUMIFS('Bill Log'!$F$6:$F$2505,'Bill Log'!$B$6:$B$2505,$A87,'Bill Log'!$A$6:$A$2505,"&gt;="&amp;DATE($B$3,K$6,1),'Bill Log'!$A$6:$A$2505,"&lt;"&amp;EDATE(DATE($B$3,K$6,1),1)))</f>
        <v/>
      </c>
      <c r="L87" s="57">
        <f>IF($A87="","",SUMIFS('Bill Log'!$F$6:$F$2505,'Bill Log'!$B$6:$B$2505,$A87,'Bill Log'!$A$6:$A$2505,"&gt;="&amp;DATE($B$3,L$6,1),'Bill Log'!$A$6:$A$2505,"&lt;"&amp;EDATE(DATE($B$3,L$6,1),1)))</f>
        <v/>
      </c>
      <c r="M87" s="57">
        <f>IF($A87="","",SUMIFS('Bill Log'!$F$6:$F$2505,'Bill Log'!$B$6:$B$2505,$A87,'Bill Log'!$A$6:$A$2505,"&gt;="&amp;DATE($B$3,M$6,1),'Bill Log'!$A$6:$A$2505,"&lt;"&amp;EDATE(DATE($B$3,M$6,1),1)))</f>
        <v/>
      </c>
      <c r="N87" s="58">
        <f>IF($A87="","",SUM(B87:M87))</f>
        <v/>
      </c>
      <c r="O87" s="50" t="n"/>
    </row>
    <row r="88" ht="15" customHeight="1" s="36">
      <c r="A88" s="50">
        <f>IF(Lists!A57="","",Lists!A57)</f>
        <v/>
      </c>
      <c r="B88" s="57">
        <f>IF($A88="","",SUMIFS('Bill Log'!$F$6:$F$2505,'Bill Log'!$B$6:$B$2505,$A88,'Bill Log'!$A$6:$A$2505,"&gt;="&amp;DATE($B$3,B$6,1),'Bill Log'!$A$6:$A$2505,"&lt;"&amp;EDATE(DATE($B$3,B$6,1),1)))</f>
        <v/>
      </c>
      <c r="C88" s="57">
        <f>IF($A88="","",SUMIFS('Bill Log'!$F$6:$F$2505,'Bill Log'!$B$6:$B$2505,$A88,'Bill Log'!$A$6:$A$2505,"&gt;="&amp;DATE($B$3,C$6,1),'Bill Log'!$A$6:$A$2505,"&lt;"&amp;EDATE(DATE($B$3,C$6,1),1)))</f>
        <v/>
      </c>
      <c r="D88" s="57">
        <f>IF($A88="","",SUMIFS('Bill Log'!$F$6:$F$2505,'Bill Log'!$B$6:$B$2505,$A88,'Bill Log'!$A$6:$A$2505,"&gt;="&amp;DATE($B$3,D$6,1),'Bill Log'!$A$6:$A$2505,"&lt;"&amp;EDATE(DATE($B$3,D$6,1),1)))</f>
        <v/>
      </c>
      <c r="E88" s="57">
        <f>IF($A88="","",SUMIFS('Bill Log'!$F$6:$F$2505,'Bill Log'!$B$6:$B$2505,$A88,'Bill Log'!$A$6:$A$2505,"&gt;="&amp;DATE($B$3,E$6,1),'Bill Log'!$A$6:$A$2505,"&lt;"&amp;EDATE(DATE($B$3,E$6,1),1)))</f>
        <v/>
      </c>
      <c r="F88" s="57">
        <f>IF($A88="","",SUMIFS('Bill Log'!$F$6:$F$2505,'Bill Log'!$B$6:$B$2505,$A88,'Bill Log'!$A$6:$A$2505,"&gt;="&amp;DATE($B$3,F$6,1),'Bill Log'!$A$6:$A$2505,"&lt;"&amp;EDATE(DATE($B$3,F$6,1),1)))</f>
        <v/>
      </c>
      <c r="G88" s="57">
        <f>IF($A88="","",SUMIFS('Bill Log'!$F$6:$F$2505,'Bill Log'!$B$6:$B$2505,$A88,'Bill Log'!$A$6:$A$2505,"&gt;="&amp;DATE($B$3,G$6,1),'Bill Log'!$A$6:$A$2505,"&lt;"&amp;EDATE(DATE($B$3,G$6,1),1)))</f>
        <v/>
      </c>
      <c r="H88" s="57">
        <f>IF($A88="","",SUMIFS('Bill Log'!$F$6:$F$2505,'Bill Log'!$B$6:$B$2505,$A88,'Bill Log'!$A$6:$A$2505,"&gt;="&amp;DATE($B$3,H$6,1),'Bill Log'!$A$6:$A$2505,"&lt;"&amp;EDATE(DATE($B$3,H$6,1),1)))</f>
        <v/>
      </c>
      <c r="I88" s="57">
        <f>IF($A88="","",SUMIFS('Bill Log'!$F$6:$F$2505,'Bill Log'!$B$6:$B$2505,$A88,'Bill Log'!$A$6:$A$2505,"&gt;="&amp;DATE($B$3,I$6,1),'Bill Log'!$A$6:$A$2505,"&lt;"&amp;EDATE(DATE($B$3,I$6,1),1)))</f>
        <v/>
      </c>
      <c r="J88" s="57">
        <f>IF($A88="","",SUMIFS('Bill Log'!$F$6:$F$2505,'Bill Log'!$B$6:$B$2505,$A88,'Bill Log'!$A$6:$A$2505,"&gt;="&amp;DATE($B$3,J$6,1),'Bill Log'!$A$6:$A$2505,"&lt;"&amp;EDATE(DATE($B$3,J$6,1),1)))</f>
        <v/>
      </c>
      <c r="K88" s="57">
        <f>IF($A88="","",SUMIFS('Bill Log'!$F$6:$F$2505,'Bill Log'!$B$6:$B$2505,$A88,'Bill Log'!$A$6:$A$2505,"&gt;="&amp;DATE($B$3,K$6,1),'Bill Log'!$A$6:$A$2505,"&lt;"&amp;EDATE(DATE($B$3,K$6,1),1)))</f>
        <v/>
      </c>
      <c r="L88" s="57">
        <f>IF($A88="","",SUMIFS('Bill Log'!$F$6:$F$2505,'Bill Log'!$B$6:$B$2505,$A88,'Bill Log'!$A$6:$A$2505,"&gt;="&amp;DATE($B$3,L$6,1),'Bill Log'!$A$6:$A$2505,"&lt;"&amp;EDATE(DATE($B$3,L$6,1),1)))</f>
        <v/>
      </c>
      <c r="M88" s="57">
        <f>IF($A88="","",SUMIFS('Bill Log'!$F$6:$F$2505,'Bill Log'!$B$6:$B$2505,$A88,'Bill Log'!$A$6:$A$2505,"&gt;="&amp;DATE($B$3,M$6,1),'Bill Log'!$A$6:$A$2505,"&lt;"&amp;EDATE(DATE($B$3,M$6,1),1)))</f>
        <v/>
      </c>
      <c r="N88" s="58">
        <f>IF($A88="","",SUM(B88:M88))</f>
        <v/>
      </c>
      <c r="O88" s="50" t="n"/>
    </row>
    <row r="89" ht="15" customHeight="1" s="36">
      <c r="A89" s="50">
        <f>IF(Lists!A58="","",Lists!A58)</f>
        <v/>
      </c>
      <c r="B89" s="57">
        <f>IF($A89="","",SUMIFS('Bill Log'!$F$6:$F$2505,'Bill Log'!$B$6:$B$2505,$A89,'Bill Log'!$A$6:$A$2505,"&gt;="&amp;DATE($B$3,B$6,1),'Bill Log'!$A$6:$A$2505,"&lt;"&amp;EDATE(DATE($B$3,B$6,1),1)))</f>
        <v/>
      </c>
      <c r="C89" s="57">
        <f>IF($A89="","",SUMIFS('Bill Log'!$F$6:$F$2505,'Bill Log'!$B$6:$B$2505,$A89,'Bill Log'!$A$6:$A$2505,"&gt;="&amp;DATE($B$3,C$6,1),'Bill Log'!$A$6:$A$2505,"&lt;"&amp;EDATE(DATE($B$3,C$6,1),1)))</f>
        <v/>
      </c>
      <c r="D89" s="57">
        <f>IF($A89="","",SUMIFS('Bill Log'!$F$6:$F$2505,'Bill Log'!$B$6:$B$2505,$A89,'Bill Log'!$A$6:$A$2505,"&gt;="&amp;DATE($B$3,D$6,1),'Bill Log'!$A$6:$A$2505,"&lt;"&amp;EDATE(DATE($B$3,D$6,1),1)))</f>
        <v/>
      </c>
      <c r="E89" s="57">
        <f>IF($A89="","",SUMIFS('Bill Log'!$F$6:$F$2505,'Bill Log'!$B$6:$B$2505,$A89,'Bill Log'!$A$6:$A$2505,"&gt;="&amp;DATE($B$3,E$6,1),'Bill Log'!$A$6:$A$2505,"&lt;"&amp;EDATE(DATE($B$3,E$6,1),1)))</f>
        <v/>
      </c>
      <c r="F89" s="57">
        <f>IF($A89="","",SUMIFS('Bill Log'!$F$6:$F$2505,'Bill Log'!$B$6:$B$2505,$A89,'Bill Log'!$A$6:$A$2505,"&gt;="&amp;DATE($B$3,F$6,1),'Bill Log'!$A$6:$A$2505,"&lt;"&amp;EDATE(DATE($B$3,F$6,1),1)))</f>
        <v/>
      </c>
      <c r="G89" s="57">
        <f>IF($A89="","",SUMIFS('Bill Log'!$F$6:$F$2505,'Bill Log'!$B$6:$B$2505,$A89,'Bill Log'!$A$6:$A$2505,"&gt;="&amp;DATE($B$3,G$6,1),'Bill Log'!$A$6:$A$2505,"&lt;"&amp;EDATE(DATE($B$3,G$6,1),1)))</f>
        <v/>
      </c>
      <c r="H89" s="57">
        <f>IF($A89="","",SUMIFS('Bill Log'!$F$6:$F$2505,'Bill Log'!$B$6:$B$2505,$A89,'Bill Log'!$A$6:$A$2505,"&gt;="&amp;DATE($B$3,H$6,1),'Bill Log'!$A$6:$A$2505,"&lt;"&amp;EDATE(DATE($B$3,H$6,1),1)))</f>
        <v/>
      </c>
      <c r="I89" s="57">
        <f>IF($A89="","",SUMIFS('Bill Log'!$F$6:$F$2505,'Bill Log'!$B$6:$B$2505,$A89,'Bill Log'!$A$6:$A$2505,"&gt;="&amp;DATE($B$3,I$6,1),'Bill Log'!$A$6:$A$2505,"&lt;"&amp;EDATE(DATE($B$3,I$6,1),1)))</f>
        <v/>
      </c>
      <c r="J89" s="57">
        <f>IF($A89="","",SUMIFS('Bill Log'!$F$6:$F$2505,'Bill Log'!$B$6:$B$2505,$A89,'Bill Log'!$A$6:$A$2505,"&gt;="&amp;DATE($B$3,J$6,1),'Bill Log'!$A$6:$A$2505,"&lt;"&amp;EDATE(DATE($B$3,J$6,1),1)))</f>
        <v/>
      </c>
      <c r="K89" s="57">
        <f>IF($A89="","",SUMIFS('Bill Log'!$F$6:$F$2505,'Bill Log'!$B$6:$B$2505,$A89,'Bill Log'!$A$6:$A$2505,"&gt;="&amp;DATE($B$3,K$6,1),'Bill Log'!$A$6:$A$2505,"&lt;"&amp;EDATE(DATE($B$3,K$6,1),1)))</f>
        <v/>
      </c>
      <c r="L89" s="57">
        <f>IF($A89="","",SUMIFS('Bill Log'!$F$6:$F$2505,'Bill Log'!$B$6:$B$2505,$A89,'Bill Log'!$A$6:$A$2505,"&gt;="&amp;DATE($B$3,L$6,1),'Bill Log'!$A$6:$A$2505,"&lt;"&amp;EDATE(DATE($B$3,L$6,1),1)))</f>
        <v/>
      </c>
      <c r="M89" s="57">
        <f>IF($A89="","",SUMIFS('Bill Log'!$F$6:$F$2505,'Bill Log'!$B$6:$B$2505,$A89,'Bill Log'!$A$6:$A$2505,"&gt;="&amp;DATE($B$3,M$6,1),'Bill Log'!$A$6:$A$2505,"&lt;"&amp;EDATE(DATE($B$3,M$6,1),1)))</f>
        <v/>
      </c>
      <c r="N89" s="58">
        <f>IF($A89="","",SUM(B89:M89))</f>
        <v/>
      </c>
      <c r="O89" s="50" t="n"/>
    </row>
    <row r="90" ht="15" customHeight="1" s="36">
      <c r="A90" s="50">
        <f>IF(Lists!A59="","",Lists!A59)</f>
        <v/>
      </c>
      <c r="B90" s="57">
        <f>IF($A90="","",SUMIFS('Bill Log'!$F$6:$F$2505,'Bill Log'!$B$6:$B$2505,$A90,'Bill Log'!$A$6:$A$2505,"&gt;="&amp;DATE($B$3,B$6,1),'Bill Log'!$A$6:$A$2505,"&lt;"&amp;EDATE(DATE($B$3,B$6,1),1)))</f>
        <v/>
      </c>
      <c r="C90" s="57">
        <f>IF($A90="","",SUMIFS('Bill Log'!$F$6:$F$2505,'Bill Log'!$B$6:$B$2505,$A90,'Bill Log'!$A$6:$A$2505,"&gt;="&amp;DATE($B$3,C$6,1),'Bill Log'!$A$6:$A$2505,"&lt;"&amp;EDATE(DATE($B$3,C$6,1),1)))</f>
        <v/>
      </c>
      <c r="D90" s="57">
        <f>IF($A90="","",SUMIFS('Bill Log'!$F$6:$F$2505,'Bill Log'!$B$6:$B$2505,$A90,'Bill Log'!$A$6:$A$2505,"&gt;="&amp;DATE($B$3,D$6,1),'Bill Log'!$A$6:$A$2505,"&lt;"&amp;EDATE(DATE($B$3,D$6,1),1)))</f>
        <v/>
      </c>
      <c r="E90" s="57">
        <f>IF($A90="","",SUMIFS('Bill Log'!$F$6:$F$2505,'Bill Log'!$B$6:$B$2505,$A90,'Bill Log'!$A$6:$A$2505,"&gt;="&amp;DATE($B$3,E$6,1),'Bill Log'!$A$6:$A$2505,"&lt;"&amp;EDATE(DATE($B$3,E$6,1),1)))</f>
        <v/>
      </c>
      <c r="F90" s="57">
        <f>IF($A90="","",SUMIFS('Bill Log'!$F$6:$F$2505,'Bill Log'!$B$6:$B$2505,$A90,'Bill Log'!$A$6:$A$2505,"&gt;="&amp;DATE($B$3,F$6,1),'Bill Log'!$A$6:$A$2505,"&lt;"&amp;EDATE(DATE($B$3,F$6,1),1)))</f>
        <v/>
      </c>
      <c r="G90" s="57">
        <f>IF($A90="","",SUMIFS('Bill Log'!$F$6:$F$2505,'Bill Log'!$B$6:$B$2505,$A90,'Bill Log'!$A$6:$A$2505,"&gt;="&amp;DATE($B$3,G$6,1),'Bill Log'!$A$6:$A$2505,"&lt;"&amp;EDATE(DATE($B$3,G$6,1),1)))</f>
        <v/>
      </c>
      <c r="H90" s="57">
        <f>IF($A90="","",SUMIFS('Bill Log'!$F$6:$F$2505,'Bill Log'!$B$6:$B$2505,$A90,'Bill Log'!$A$6:$A$2505,"&gt;="&amp;DATE($B$3,H$6,1),'Bill Log'!$A$6:$A$2505,"&lt;"&amp;EDATE(DATE($B$3,H$6,1),1)))</f>
        <v/>
      </c>
      <c r="I90" s="57">
        <f>IF($A90="","",SUMIFS('Bill Log'!$F$6:$F$2505,'Bill Log'!$B$6:$B$2505,$A90,'Bill Log'!$A$6:$A$2505,"&gt;="&amp;DATE($B$3,I$6,1),'Bill Log'!$A$6:$A$2505,"&lt;"&amp;EDATE(DATE($B$3,I$6,1),1)))</f>
        <v/>
      </c>
      <c r="J90" s="57">
        <f>IF($A90="","",SUMIFS('Bill Log'!$F$6:$F$2505,'Bill Log'!$B$6:$B$2505,$A90,'Bill Log'!$A$6:$A$2505,"&gt;="&amp;DATE($B$3,J$6,1),'Bill Log'!$A$6:$A$2505,"&lt;"&amp;EDATE(DATE($B$3,J$6,1),1)))</f>
        <v/>
      </c>
      <c r="K90" s="57">
        <f>IF($A90="","",SUMIFS('Bill Log'!$F$6:$F$2505,'Bill Log'!$B$6:$B$2505,$A90,'Bill Log'!$A$6:$A$2505,"&gt;="&amp;DATE($B$3,K$6,1),'Bill Log'!$A$6:$A$2505,"&lt;"&amp;EDATE(DATE($B$3,K$6,1),1)))</f>
        <v/>
      </c>
      <c r="L90" s="57">
        <f>IF($A90="","",SUMIFS('Bill Log'!$F$6:$F$2505,'Bill Log'!$B$6:$B$2505,$A90,'Bill Log'!$A$6:$A$2505,"&gt;="&amp;DATE($B$3,L$6,1),'Bill Log'!$A$6:$A$2505,"&lt;"&amp;EDATE(DATE($B$3,L$6,1),1)))</f>
        <v/>
      </c>
      <c r="M90" s="57">
        <f>IF($A90="","",SUMIFS('Bill Log'!$F$6:$F$2505,'Bill Log'!$B$6:$B$2505,$A90,'Bill Log'!$A$6:$A$2505,"&gt;="&amp;DATE($B$3,M$6,1),'Bill Log'!$A$6:$A$2505,"&lt;"&amp;EDATE(DATE($B$3,M$6,1),1)))</f>
        <v/>
      </c>
      <c r="N90" s="58">
        <f>IF($A90="","",SUM(B90:M90))</f>
        <v/>
      </c>
      <c r="O90" s="50" t="n"/>
    </row>
    <row r="91" ht="15" customHeight="1" s="36">
      <c r="A91" s="50">
        <f>IF(Lists!A60="","",Lists!A60)</f>
        <v/>
      </c>
      <c r="B91" s="57">
        <f>IF($A91="","",SUMIFS('Bill Log'!$F$6:$F$2505,'Bill Log'!$B$6:$B$2505,$A91,'Bill Log'!$A$6:$A$2505,"&gt;="&amp;DATE($B$3,B$6,1),'Bill Log'!$A$6:$A$2505,"&lt;"&amp;EDATE(DATE($B$3,B$6,1),1)))</f>
        <v/>
      </c>
      <c r="C91" s="57">
        <f>IF($A91="","",SUMIFS('Bill Log'!$F$6:$F$2505,'Bill Log'!$B$6:$B$2505,$A91,'Bill Log'!$A$6:$A$2505,"&gt;="&amp;DATE($B$3,C$6,1),'Bill Log'!$A$6:$A$2505,"&lt;"&amp;EDATE(DATE($B$3,C$6,1),1)))</f>
        <v/>
      </c>
      <c r="D91" s="57">
        <f>IF($A91="","",SUMIFS('Bill Log'!$F$6:$F$2505,'Bill Log'!$B$6:$B$2505,$A91,'Bill Log'!$A$6:$A$2505,"&gt;="&amp;DATE($B$3,D$6,1),'Bill Log'!$A$6:$A$2505,"&lt;"&amp;EDATE(DATE($B$3,D$6,1),1)))</f>
        <v/>
      </c>
      <c r="E91" s="57">
        <f>IF($A91="","",SUMIFS('Bill Log'!$F$6:$F$2505,'Bill Log'!$B$6:$B$2505,$A91,'Bill Log'!$A$6:$A$2505,"&gt;="&amp;DATE($B$3,E$6,1),'Bill Log'!$A$6:$A$2505,"&lt;"&amp;EDATE(DATE($B$3,E$6,1),1)))</f>
        <v/>
      </c>
      <c r="F91" s="57">
        <f>IF($A91="","",SUMIFS('Bill Log'!$F$6:$F$2505,'Bill Log'!$B$6:$B$2505,$A91,'Bill Log'!$A$6:$A$2505,"&gt;="&amp;DATE($B$3,F$6,1),'Bill Log'!$A$6:$A$2505,"&lt;"&amp;EDATE(DATE($B$3,F$6,1),1)))</f>
        <v/>
      </c>
      <c r="G91" s="57">
        <f>IF($A91="","",SUMIFS('Bill Log'!$F$6:$F$2505,'Bill Log'!$B$6:$B$2505,$A91,'Bill Log'!$A$6:$A$2505,"&gt;="&amp;DATE($B$3,G$6,1),'Bill Log'!$A$6:$A$2505,"&lt;"&amp;EDATE(DATE($B$3,G$6,1),1)))</f>
        <v/>
      </c>
      <c r="H91" s="57">
        <f>IF($A91="","",SUMIFS('Bill Log'!$F$6:$F$2505,'Bill Log'!$B$6:$B$2505,$A91,'Bill Log'!$A$6:$A$2505,"&gt;="&amp;DATE($B$3,H$6,1),'Bill Log'!$A$6:$A$2505,"&lt;"&amp;EDATE(DATE($B$3,H$6,1),1)))</f>
        <v/>
      </c>
      <c r="I91" s="57">
        <f>IF($A91="","",SUMIFS('Bill Log'!$F$6:$F$2505,'Bill Log'!$B$6:$B$2505,$A91,'Bill Log'!$A$6:$A$2505,"&gt;="&amp;DATE($B$3,I$6,1),'Bill Log'!$A$6:$A$2505,"&lt;"&amp;EDATE(DATE($B$3,I$6,1),1)))</f>
        <v/>
      </c>
      <c r="J91" s="57">
        <f>IF($A91="","",SUMIFS('Bill Log'!$F$6:$F$2505,'Bill Log'!$B$6:$B$2505,$A91,'Bill Log'!$A$6:$A$2505,"&gt;="&amp;DATE($B$3,J$6,1),'Bill Log'!$A$6:$A$2505,"&lt;"&amp;EDATE(DATE($B$3,J$6,1),1)))</f>
        <v/>
      </c>
      <c r="K91" s="57">
        <f>IF($A91="","",SUMIFS('Bill Log'!$F$6:$F$2505,'Bill Log'!$B$6:$B$2505,$A91,'Bill Log'!$A$6:$A$2505,"&gt;="&amp;DATE($B$3,K$6,1),'Bill Log'!$A$6:$A$2505,"&lt;"&amp;EDATE(DATE($B$3,K$6,1),1)))</f>
        <v/>
      </c>
      <c r="L91" s="57">
        <f>IF($A91="","",SUMIFS('Bill Log'!$F$6:$F$2505,'Bill Log'!$B$6:$B$2505,$A91,'Bill Log'!$A$6:$A$2505,"&gt;="&amp;DATE($B$3,L$6,1),'Bill Log'!$A$6:$A$2505,"&lt;"&amp;EDATE(DATE($B$3,L$6,1),1)))</f>
        <v/>
      </c>
      <c r="M91" s="57">
        <f>IF($A91="","",SUMIFS('Bill Log'!$F$6:$F$2505,'Bill Log'!$B$6:$B$2505,$A91,'Bill Log'!$A$6:$A$2505,"&gt;="&amp;DATE($B$3,M$6,1),'Bill Log'!$A$6:$A$2505,"&lt;"&amp;EDATE(DATE($B$3,M$6,1),1)))</f>
        <v/>
      </c>
      <c r="N91" s="58">
        <f>IF($A91="","",SUM(B91:M91))</f>
        <v/>
      </c>
      <c r="O91" s="50" t="n"/>
    </row>
    <row r="92" ht="15" customHeight="1" s="36">
      <c r="A92" s="50">
        <f>IF(Lists!A61="","",Lists!A61)</f>
        <v/>
      </c>
      <c r="B92" s="57">
        <f>IF($A92="","",SUMIFS('Bill Log'!$F$6:$F$2505,'Bill Log'!$B$6:$B$2505,$A92,'Bill Log'!$A$6:$A$2505,"&gt;="&amp;DATE($B$3,B$6,1),'Bill Log'!$A$6:$A$2505,"&lt;"&amp;EDATE(DATE($B$3,B$6,1),1)))</f>
        <v/>
      </c>
      <c r="C92" s="57">
        <f>IF($A92="","",SUMIFS('Bill Log'!$F$6:$F$2505,'Bill Log'!$B$6:$B$2505,$A92,'Bill Log'!$A$6:$A$2505,"&gt;="&amp;DATE($B$3,C$6,1),'Bill Log'!$A$6:$A$2505,"&lt;"&amp;EDATE(DATE($B$3,C$6,1),1)))</f>
        <v/>
      </c>
      <c r="D92" s="57">
        <f>IF($A92="","",SUMIFS('Bill Log'!$F$6:$F$2505,'Bill Log'!$B$6:$B$2505,$A92,'Bill Log'!$A$6:$A$2505,"&gt;="&amp;DATE($B$3,D$6,1),'Bill Log'!$A$6:$A$2505,"&lt;"&amp;EDATE(DATE($B$3,D$6,1),1)))</f>
        <v/>
      </c>
      <c r="E92" s="57">
        <f>IF($A92="","",SUMIFS('Bill Log'!$F$6:$F$2505,'Bill Log'!$B$6:$B$2505,$A92,'Bill Log'!$A$6:$A$2505,"&gt;="&amp;DATE($B$3,E$6,1),'Bill Log'!$A$6:$A$2505,"&lt;"&amp;EDATE(DATE($B$3,E$6,1),1)))</f>
        <v/>
      </c>
      <c r="F92" s="57">
        <f>IF($A92="","",SUMIFS('Bill Log'!$F$6:$F$2505,'Bill Log'!$B$6:$B$2505,$A92,'Bill Log'!$A$6:$A$2505,"&gt;="&amp;DATE($B$3,F$6,1),'Bill Log'!$A$6:$A$2505,"&lt;"&amp;EDATE(DATE($B$3,F$6,1),1)))</f>
        <v/>
      </c>
      <c r="G92" s="57">
        <f>IF($A92="","",SUMIFS('Bill Log'!$F$6:$F$2505,'Bill Log'!$B$6:$B$2505,$A92,'Bill Log'!$A$6:$A$2505,"&gt;="&amp;DATE($B$3,G$6,1),'Bill Log'!$A$6:$A$2505,"&lt;"&amp;EDATE(DATE($B$3,G$6,1),1)))</f>
        <v/>
      </c>
      <c r="H92" s="57">
        <f>IF($A92="","",SUMIFS('Bill Log'!$F$6:$F$2505,'Bill Log'!$B$6:$B$2505,$A92,'Bill Log'!$A$6:$A$2505,"&gt;="&amp;DATE($B$3,H$6,1),'Bill Log'!$A$6:$A$2505,"&lt;"&amp;EDATE(DATE($B$3,H$6,1),1)))</f>
        <v/>
      </c>
      <c r="I92" s="57">
        <f>IF($A92="","",SUMIFS('Bill Log'!$F$6:$F$2505,'Bill Log'!$B$6:$B$2505,$A92,'Bill Log'!$A$6:$A$2505,"&gt;="&amp;DATE($B$3,I$6,1),'Bill Log'!$A$6:$A$2505,"&lt;"&amp;EDATE(DATE($B$3,I$6,1),1)))</f>
        <v/>
      </c>
      <c r="J92" s="57">
        <f>IF($A92="","",SUMIFS('Bill Log'!$F$6:$F$2505,'Bill Log'!$B$6:$B$2505,$A92,'Bill Log'!$A$6:$A$2505,"&gt;="&amp;DATE($B$3,J$6,1),'Bill Log'!$A$6:$A$2505,"&lt;"&amp;EDATE(DATE($B$3,J$6,1),1)))</f>
        <v/>
      </c>
      <c r="K92" s="57">
        <f>IF($A92="","",SUMIFS('Bill Log'!$F$6:$F$2505,'Bill Log'!$B$6:$B$2505,$A92,'Bill Log'!$A$6:$A$2505,"&gt;="&amp;DATE($B$3,K$6,1),'Bill Log'!$A$6:$A$2505,"&lt;"&amp;EDATE(DATE($B$3,K$6,1),1)))</f>
        <v/>
      </c>
      <c r="L92" s="57">
        <f>IF($A92="","",SUMIFS('Bill Log'!$F$6:$F$2505,'Bill Log'!$B$6:$B$2505,$A92,'Bill Log'!$A$6:$A$2505,"&gt;="&amp;DATE($B$3,L$6,1),'Bill Log'!$A$6:$A$2505,"&lt;"&amp;EDATE(DATE($B$3,L$6,1),1)))</f>
        <v/>
      </c>
      <c r="M92" s="57">
        <f>IF($A92="","",SUMIFS('Bill Log'!$F$6:$F$2505,'Bill Log'!$B$6:$B$2505,$A92,'Bill Log'!$A$6:$A$2505,"&gt;="&amp;DATE($B$3,M$6,1),'Bill Log'!$A$6:$A$2505,"&lt;"&amp;EDATE(DATE($B$3,M$6,1),1)))</f>
        <v/>
      </c>
      <c r="N92" s="58">
        <f>IF($A92="","",SUM(B92:M92))</f>
        <v/>
      </c>
      <c r="O92" s="50" t="n"/>
    </row>
    <row r="93" ht="15" customHeight="1" s="36">
      <c r="A93" s="50">
        <f>IF(Lists!A62="","",Lists!A62)</f>
        <v/>
      </c>
      <c r="B93" s="57">
        <f>IF($A93="","",SUMIFS('Bill Log'!$F$6:$F$2505,'Bill Log'!$B$6:$B$2505,$A93,'Bill Log'!$A$6:$A$2505,"&gt;="&amp;DATE($B$3,B$6,1),'Bill Log'!$A$6:$A$2505,"&lt;"&amp;EDATE(DATE($B$3,B$6,1),1)))</f>
        <v/>
      </c>
      <c r="C93" s="57">
        <f>IF($A93="","",SUMIFS('Bill Log'!$F$6:$F$2505,'Bill Log'!$B$6:$B$2505,$A93,'Bill Log'!$A$6:$A$2505,"&gt;="&amp;DATE($B$3,C$6,1),'Bill Log'!$A$6:$A$2505,"&lt;"&amp;EDATE(DATE($B$3,C$6,1),1)))</f>
        <v/>
      </c>
      <c r="D93" s="57">
        <f>IF($A93="","",SUMIFS('Bill Log'!$F$6:$F$2505,'Bill Log'!$B$6:$B$2505,$A93,'Bill Log'!$A$6:$A$2505,"&gt;="&amp;DATE($B$3,D$6,1),'Bill Log'!$A$6:$A$2505,"&lt;"&amp;EDATE(DATE($B$3,D$6,1),1)))</f>
        <v/>
      </c>
      <c r="E93" s="57">
        <f>IF($A93="","",SUMIFS('Bill Log'!$F$6:$F$2505,'Bill Log'!$B$6:$B$2505,$A93,'Bill Log'!$A$6:$A$2505,"&gt;="&amp;DATE($B$3,E$6,1),'Bill Log'!$A$6:$A$2505,"&lt;"&amp;EDATE(DATE($B$3,E$6,1),1)))</f>
        <v/>
      </c>
      <c r="F93" s="57">
        <f>IF($A93="","",SUMIFS('Bill Log'!$F$6:$F$2505,'Bill Log'!$B$6:$B$2505,$A93,'Bill Log'!$A$6:$A$2505,"&gt;="&amp;DATE($B$3,F$6,1),'Bill Log'!$A$6:$A$2505,"&lt;"&amp;EDATE(DATE($B$3,F$6,1),1)))</f>
        <v/>
      </c>
      <c r="G93" s="57">
        <f>IF($A93="","",SUMIFS('Bill Log'!$F$6:$F$2505,'Bill Log'!$B$6:$B$2505,$A93,'Bill Log'!$A$6:$A$2505,"&gt;="&amp;DATE($B$3,G$6,1),'Bill Log'!$A$6:$A$2505,"&lt;"&amp;EDATE(DATE($B$3,G$6,1),1)))</f>
        <v/>
      </c>
      <c r="H93" s="57">
        <f>IF($A93="","",SUMIFS('Bill Log'!$F$6:$F$2505,'Bill Log'!$B$6:$B$2505,$A93,'Bill Log'!$A$6:$A$2505,"&gt;="&amp;DATE($B$3,H$6,1),'Bill Log'!$A$6:$A$2505,"&lt;"&amp;EDATE(DATE($B$3,H$6,1),1)))</f>
        <v/>
      </c>
      <c r="I93" s="57">
        <f>IF($A93="","",SUMIFS('Bill Log'!$F$6:$F$2505,'Bill Log'!$B$6:$B$2505,$A93,'Bill Log'!$A$6:$A$2505,"&gt;="&amp;DATE($B$3,I$6,1),'Bill Log'!$A$6:$A$2505,"&lt;"&amp;EDATE(DATE($B$3,I$6,1),1)))</f>
        <v/>
      </c>
      <c r="J93" s="57">
        <f>IF($A93="","",SUMIFS('Bill Log'!$F$6:$F$2505,'Bill Log'!$B$6:$B$2505,$A93,'Bill Log'!$A$6:$A$2505,"&gt;="&amp;DATE($B$3,J$6,1),'Bill Log'!$A$6:$A$2505,"&lt;"&amp;EDATE(DATE($B$3,J$6,1),1)))</f>
        <v/>
      </c>
      <c r="K93" s="57">
        <f>IF($A93="","",SUMIFS('Bill Log'!$F$6:$F$2505,'Bill Log'!$B$6:$B$2505,$A93,'Bill Log'!$A$6:$A$2505,"&gt;="&amp;DATE($B$3,K$6,1),'Bill Log'!$A$6:$A$2505,"&lt;"&amp;EDATE(DATE($B$3,K$6,1),1)))</f>
        <v/>
      </c>
      <c r="L93" s="57">
        <f>IF($A93="","",SUMIFS('Bill Log'!$F$6:$F$2505,'Bill Log'!$B$6:$B$2505,$A93,'Bill Log'!$A$6:$A$2505,"&gt;="&amp;DATE($B$3,L$6,1),'Bill Log'!$A$6:$A$2505,"&lt;"&amp;EDATE(DATE($B$3,L$6,1),1)))</f>
        <v/>
      </c>
      <c r="M93" s="57">
        <f>IF($A93="","",SUMIFS('Bill Log'!$F$6:$F$2505,'Bill Log'!$B$6:$B$2505,$A93,'Bill Log'!$A$6:$A$2505,"&gt;="&amp;DATE($B$3,M$6,1),'Bill Log'!$A$6:$A$2505,"&lt;"&amp;EDATE(DATE($B$3,M$6,1),1)))</f>
        <v/>
      </c>
      <c r="N93" s="58">
        <f>IF($A93="","",SUM(B93:M93))</f>
        <v/>
      </c>
      <c r="O93" s="50" t="n"/>
    </row>
    <row r="94" ht="15" customHeight="1" s="36">
      <c r="A94" s="50">
        <f>IF(Lists!A63="","",Lists!A63)</f>
        <v/>
      </c>
      <c r="B94" s="57">
        <f>IF($A94="","",SUMIFS('Bill Log'!$F$6:$F$2505,'Bill Log'!$B$6:$B$2505,$A94,'Bill Log'!$A$6:$A$2505,"&gt;="&amp;DATE($B$3,B$6,1),'Bill Log'!$A$6:$A$2505,"&lt;"&amp;EDATE(DATE($B$3,B$6,1),1)))</f>
        <v/>
      </c>
      <c r="C94" s="57">
        <f>IF($A94="","",SUMIFS('Bill Log'!$F$6:$F$2505,'Bill Log'!$B$6:$B$2505,$A94,'Bill Log'!$A$6:$A$2505,"&gt;="&amp;DATE($B$3,C$6,1),'Bill Log'!$A$6:$A$2505,"&lt;"&amp;EDATE(DATE($B$3,C$6,1),1)))</f>
        <v/>
      </c>
      <c r="D94" s="57">
        <f>IF($A94="","",SUMIFS('Bill Log'!$F$6:$F$2505,'Bill Log'!$B$6:$B$2505,$A94,'Bill Log'!$A$6:$A$2505,"&gt;="&amp;DATE($B$3,D$6,1),'Bill Log'!$A$6:$A$2505,"&lt;"&amp;EDATE(DATE($B$3,D$6,1),1)))</f>
        <v/>
      </c>
      <c r="E94" s="57">
        <f>IF($A94="","",SUMIFS('Bill Log'!$F$6:$F$2505,'Bill Log'!$B$6:$B$2505,$A94,'Bill Log'!$A$6:$A$2505,"&gt;="&amp;DATE($B$3,E$6,1),'Bill Log'!$A$6:$A$2505,"&lt;"&amp;EDATE(DATE($B$3,E$6,1),1)))</f>
        <v/>
      </c>
      <c r="F94" s="57">
        <f>IF($A94="","",SUMIFS('Bill Log'!$F$6:$F$2505,'Bill Log'!$B$6:$B$2505,$A94,'Bill Log'!$A$6:$A$2505,"&gt;="&amp;DATE($B$3,F$6,1),'Bill Log'!$A$6:$A$2505,"&lt;"&amp;EDATE(DATE($B$3,F$6,1),1)))</f>
        <v/>
      </c>
      <c r="G94" s="57">
        <f>IF($A94="","",SUMIFS('Bill Log'!$F$6:$F$2505,'Bill Log'!$B$6:$B$2505,$A94,'Bill Log'!$A$6:$A$2505,"&gt;="&amp;DATE($B$3,G$6,1),'Bill Log'!$A$6:$A$2505,"&lt;"&amp;EDATE(DATE($B$3,G$6,1),1)))</f>
        <v/>
      </c>
      <c r="H94" s="57">
        <f>IF($A94="","",SUMIFS('Bill Log'!$F$6:$F$2505,'Bill Log'!$B$6:$B$2505,$A94,'Bill Log'!$A$6:$A$2505,"&gt;="&amp;DATE($B$3,H$6,1),'Bill Log'!$A$6:$A$2505,"&lt;"&amp;EDATE(DATE($B$3,H$6,1),1)))</f>
        <v/>
      </c>
      <c r="I94" s="57">
        <f>IF($A94="","",SUMIFS('Bill Log'!$F$6:$F$2505,'Bill Log'!$B$6:$B$2505,$A94,'Bill Log'!$A$6:$A$2505,"&gt;="&amp;DATE($B$3,I$6,1),'Bill Log'!$A$6:$A$2505,"&lt;"&amp;EDATE(DATE($B$3,I$6,1),1)))</f>
        <v/>
      </c>
      <c r="J94" s="57">
        <f>IF($A94="","",SUMIFS('Bill Log'!$F$6:$F$2505,'Bill Log'!$B$6:$B$2505,$A94,'Bill Log'!$A$6:$A$2505,"&gt;="&amp;DATE($B$3,J$6,1),'Bill Log'!$A$6:$A$2505,"&lt;"&amp;EDATE(DATE($B$3,J$6,1),1)))</f>
        <v/>
      </c>
      <c r="K94" s="57">
        <f>IF($A94="","",SUMIFS('Bill Log'!$F$6:$F$2505,'Bill Log'!$B$6:$B$2505,$A94,'Bill Log'!$A$6:$A$2505,"&gt;="&amp;DATE($B$3,K$6,1),'Bill Log'!$A$6:$A$2505,"&lt;"&amp;EDATE(DATE($B$3,K$6,1),1)))</f>
        <v/>
      </c>
      <c r="L94" s="57">
        <f>IF($A94="","",SUMIFS('Bill Log'!$F$6:$F$2505,'Bill Log'!$B$6:$B$2505,$A94,'Bill Log'!$A$6:$A$2505,"&gt;="&amp;DATE($B$3,L$6,1),'Bill Log'!$A$6:$A$2505,"&lt;"&amp;EDATE(DATE($B$3,L$6,1),1)))</f>
        <v/>
      </c>
      <c r="M94" s="57">
        <f>IF($A94="","",SUMIFS('Bill Log'!$F$6:$F$2505,'Bill Log'!$B$6:$B$2505,$A94,'Bill Log'!$A$6:$A$2505,"&gt;="&amp;DATE($B$3,M$6,1),'Bill Log'!$A$6:$A$2505,"&lt;"&amp;EDATE(DATE($B$3,M$6,1),1)))</f>
        <v/>
      </c>
      <c r="N94" s="58">
        <f>IF($A94="","",SUM(B94:M94))</f>
        <v/>
      </c>
      <c r="O94" s="50" t="n"/>
    </row>
    <row r="95" ht="15" customHeight="1" s="36">
      <c r="A95" s="50">
        <f>IF(Lists!A64="","",Lists!A64)</f>
        <v/>
      </c>
      <c r="B95" s="57">
        <f>IF($A95="","",SUMIFS('Bill Log'!$F$6:$F$2505,'Bill Log'!$B$6:$B$2505,$A95,'Bill Log'!$A$6:$A$2505,"&gt;="&amp;DATE($B$3,B$6,1),'Bill Log'!$A$6:$A$2505,"&lt;"&amp;EDATE(DATE($B$3,B$6,1),1)))</f>
        <v/>
      </c>
      <c r="C95" s="57">
        <f>IF($A95="","",SUMIFS('Bill Log'!$F$6:$F$2505,'Bill Log'!$B$6:$B$2505,$A95,'Bill Log'!$A$6:$A$2505,"&gt;="&amp;DATE($B$3,C$6,1),'Bill Log'!$A$6:$A$2505,"&lt;"&amp;EDATE(DATE($B$3,C$6,1),1)))</f>
        <v/>
      </c>
      <c r="D95" s="57">
        <f>IF($A95="","",SUMIFS('Bill Log'!$F$6:$F$2505,'Bill Log'!$B$6:$B$2505,$A95,'Bill Log'!$A$6:$A$2505,"&gt;="&amp;DATE($B$3,D$6,1),'Bill Log'!$A$6:$A$2505,"&lt;"&amp;EDATE(DATE($B$3,D$6,1),1)))</f>
        <v/>
      </c>
      <c r="E95" s="57">
        <f>IF($A95="","",SUMIFS('Bill Log'!$F$6:$F$2505,'Bill Log'!$B$6:$B$2505,$A95,'Bill Log'!$A$6:$A$2505,"&gt;="&amp;DATE($B$3,E$6,1),'Bill Log'!$A$6:$A$2505,"&lt;"&amp;EDATE(DATE($B$3,E$6,1),1)))</f>
        <v/>
      </c>
      <c r="F95" s="57">
        <f>IF($A95="","",SUMIFS('Bill Log'!$F$6:$F$2505,'Bill Log'!$B$6:$B$2505,$A95,'Bill Log'!$A$6:$A$2505,"&gt;="&amp;DATE($B$3,F$6,1),'Bill Log'!$A$6:$A$2505,"&lt;"&amp;EDATE(DATE($B$3,F$6,1),1)))</f>
        <v/>
      </c>
      <c r="G95" s="57">
        <f>IF($A95="","",SUMIFS('Bill Log'!$F$6:$F$2505,'Bill Log'!$B$6:$B$2505,$A95,'Bill Log'!$A$6:$A$2505,"&gt;="&amp;DATE($B$3,G$6,1),'Bill Log'!$A$6:$A$2505,"&lt;"&amp;EDATE(DATE($B$3,G$6,1),1)))</f>
        <v/>
      </c>
      <c r="H95" s="57">
        <f>IF($A95="","",SUMIFS('Bill Log'!$F$6:$F$2505,'Bill Log'!$B$6:$B$2505,$A95,'Bill Log'!$A$6:$A$2505,"&gt;="&amp;DATE($B$3,H$6,1),'Bill Log'!$A$6:$A$2505,"&lt;"&amp;EDATE(DATE($B$3,H$6,1),1)))</f>
        <v/>
      </c>
      <c r="I95" s="57">
        <f>IF($A95="","",SUMIFS('Bill Log'!$F$6:$F$2505,'Bill Log'!$B$6:$B$2505,$A95,'Bill Log'!$A$6:$A$2505,"&gt;="&amp;DATE($B$3,I$6,1),'Bill Log'!$A$6:$A$2505,"&lt;"&amp;EDATE(DATE($B$3,I$6,1),1)))</f>
        <v/>
      </c>
      <c r="J95" s="57">
        <f>IF($A95="","",SUMIFS('Bill Log'!$F$6:$F$2505,'Bill Log'!$B$6:$B$2505,$A95,'Bill Log'!$A$6:$A$2505,"&gt;="&amp;DATE($B$3,J$6,1),'Bill Log'!$A$6:$A$2505,"&lt;"&amp;EDATE(DATE($B$3,J$6,1),1)))</f>
        <v/>
      </c>
      <c r="K95" s="57">
        <f>IF($A95="","",SUMIFS('Bill Log'!$F$6:$F$2505,'Bill Log'!$B$6:$B$2505,$A95,'Bill Log'!$A$6:$A$2505,"&gt;="&amp;DATE($B$3,K$6,1),'Bill Log'!$A$6:$A$2505,"&lt;"&amp;EDATE(DATE($B$3,K$6,1),1)))</f>
        <v/>
      </c>
      <c r="L95" s="57">
        <f>IF($A95="","",SUMIFS('Bill Log'!$F$6:$F$2505,'Bill Log'!$B$6:$B$2505,$A95,'Bill Log'!$A$6:$A$2505,"&gt;="&amp;DATE($B$3,L$6,1),'Bill Log'!$A$6:$A$2505,"&lt;"&amp;EDATE(DATE($B$3,L$6,1),1)))</f>
        <v/>
      </c>
      <c r="M95" s="57">
        <f>IF($A95="","",SUMIFS('Bill Log'!$F$6:$F$2505,'Bill Log'!$B$6:$B$2505,$A95,'Bill Log'!$A$6:$A$2505,"&gt;="&amp;DATE($B$3,M$6,1),'Bill Log'!$A$6:$A$2505,"&lt;"&amp;EDATE(DATE($B$3,M$6,1),1)))</f>
        <v/>
      </c>
      <c r="N95" s="58">
        <f>IF($A95="","",SUM(B95:M95))</f>
        <v/>
      </c>
      <c r="O95" s="50" t="n"/>
    </row>
    <row r="96" ht="15" customHeight="1" s="36">
      <c r="A96" s="50">
        <f>IF(Lists!A65="","",Lists!A65)</f>
        <v/>
      </c>
      <c r="B96" s="57">
        <f>IF($A96="","",SUMIFS('Bill Log'!$F$6:$F$2505,'Bill Log'!$B$6:$B$2505,$A96,'Bill Log'!$A$6:$A$2505,"&gt;="&amp;DATE($B$3,B$6,1),'Bill Log'!$A$6:$A$2505,"&lt;"&amp;EDATE(DATE($B$3,B$6,1),1)))</f>
        <v/>
      </c>
      <c r="C96" s="57">
        <f>IF($A96="","",SUMIFS('Bill Log'!$F$6:$F$2505,'Bill Log'!$B$6:$B$2505,$A96,'Bill Log'!$A$6:$A$2505,"&gt;="&amp;DATE($B$3,C$6,1),'Bill Log'!$A$6:$A$2505,"&lt;"&amp;EDATE(DATE($B$3,C$6,1),1)))</f>
        <v/>
      </c>
      <c r="D96" s="57">
        <f>IF($A96="","",SUMIFS('Bill Log'!$F$6:$F$2505,'Bill Log'!$B$6:$B$2505,$A96,'Bill Log'!$A$6:$A$2505,"&gt;="&amp;DATE($B$3,D$6,1),'Bill Log'!$A$6:$A$2505,"&lt;"&amp;EDATE(DATE($B$3,D$6,1),1)))</f>
        <v/>
      </c>
      <c r="E96" s="57">
        <f>IF($A96="","",SUMIFS('Bill Log'!$F$6:$F$2505,'Bill Log'!$B$6:$B$2505,$A96,'Bill Log'!$A$6:$A$2505,"&gt;="&amp;DATE($B$3,E$6,1),'Bill Log'!$A$6:$A$2505,"&lt;"&amp;EDATE(DATE($B$3,E$6,1),1)))</f>
        <v/>
      </c>
      <c r="F96" s="57">
        <f>IF($A96="","",SUMIFS('Bill Log'!$F$6:$F$2505,'Bill Log'!$B$6:$B$2505,$A96,'Bill Log'!$A$6:$A$2505,"&gt;="&amp;DATE($B$3,F$6,1),'Bill Log'!$A$6:$A$2505,"&lt;"&amp;EDATE(DATE($B$3,F$6,1),1)))</f>
        <v/>
      </c>
      <c r="G96" s="57">
        <f>IF($A96="","",SUMIFS('Bill Log'!$F$6:$F$2505,'Bill Log'!$B$6:$B$2505,$A96,'Bill Log'!$A$6:$A$2505,"&gt;="&amp;DATE($B$3,G$6,1),'Bill Log'!$A$6:$A$2505,"&lt;"&amp;EDATE(DATE($B$3,G$6,1),1)))</f>
        <v/>
      </c>
      <c r="H96" s="57">
        <f>IF($A96="","",SUMIFS('Bill Log'!$F$6:$F$2505,'Bill Log'!$B$6:$B$2505,$A96,'Bill Log'!$A$6:$A$2505,"&gt;="&amp;DATE($B$3,H$6,1),'Bill Log'!$A$6:$A$2505,"&lt;"&amp;EDATE(DATE($B$3,H$6,1),1)))</f>
        <v/>
      </c>
      <c r="I96" s="57">
        <f>IF($A96="","",SUMIFS('Bill Log'!$F$6:$F$2505,'Bill Log'!$B$6:$B$2505,$A96,'Bill Log'!$A$6:$A$2505,"&gt;="&amp;DATE($B$3,I$6,1),'Bill Log'!$A$6:$A$2505,"&lt;"&amp;EDATE(DATE($B$3,I$6,1),1)))</f>
        <v/>
      </c>
      <c r="J96" s="57">
        <f>IF($A96="","",SUMIFS('Bill Log'!$F$6:$F$2505,'Bill Log'!$B$6:$B$2505,$A96,'Bill Log'!$A$6:$A$2505,"&gt;="&amp;DATE($B$3,J$6,1),'Bill Log'!$A$6:$A$2505,"&lt;"&amp;EDATE(DATE($B$3,J$6,1),1)))</f>
        <v/>
      </c>
      <c r="K96" s="57">
        <f>IF($A96="","",SUMIFS('Bill Log'!$F$6:$F$2505,'Bill Log'!$B$6:$B$2505,$A96,'Bill Log'!$A$6:$A$2505,"&gt;="&amp;DATE($B$3,K$6,1),'Bill Log'!$A$6:$A$2505,"&lt;"&amp;EDATE(DATE($B$3,K$6,1),1)))</f>
        <v/>
      </c>
      <c r="L96" s="57">
        <f>IF($A96="","",SUMIFS('Bill Log'!$F$6:$F$2505,'Bill Log'!$B$6:$B$2505,$A96,'Bill Log'!$A$6:$A$2505,"&gt;="&amp;DATE($B$3,L$6,1),'Bill Log'!$A$6:$A$2505,"&lt;"&amp;EDATE(DATE($B$3,L$6,1),1)))</f>
        <v/>
      </c>
      <c r="M96" s="57">
        <f>IF($A96="","",SUMIFS('Bill Log'!$F$6:$F$2505,'Bill Log'!$B$6:$B$2505,$A96,'Bill Log'!$A$6:$A$2505,"&gt;="&amp;DATE($B$3,M$6,1),'Bill Log'!$A$6:$A$2505,"&lt;"&amp;EDATE(DATE($B$3,M$6,1),1)))</f>
        <v/>
      </c>
      <c r="N96" s="58">
        <f>IF($A96="","",SUM(B96:M96))</f>
        <v/>
      </c>
      <c r="O96" s="50" t="n"/>
    </row>
    <row r="97" ht="15" customHeight="1" s="36">
      <c r="A97" s="50">
        <f>IF(Lists!A66="","",Lists!A66)</f>
        <v/>
      </c>
      <c r="B97" s="57">
        <f>IF($A97="","",SUMIFS('Bill Log'!$F$6:$F$2505,'Bill Log'!$B$6:$B$2505,$A97,'Bill Log'!$A$6:$A$2505,"&gt;="&amp;DATE($B$3,B$6,1),'Bill Log'!$A$6:$A$2505,"&lt;"&amp;EDATE(DATE($B$3,B$6,1),1)))</f>
        <v/>
      </c>
      <c r="C97" s="57">
        <f>IF($A97="","",SUMIFS('Bill Log'!$F$6:$F$2505,'Bill Log'!$B$6:$B$2505,$A97,'Bill Log'!$A$6:$A$2505,"&gt;="&amp;DATE($B$3,C$6,1),'Bill Log'!$A$6:$A$2505,"&lt;"&amp;EDATE(DATE($B$3,C$6,1),1)))</f>
        <v/>
      </c>
      <c r="D97" s="57">
        <f>IF($A97="","",SUMIFS('Bill Log'!$F$6:$F$2505,'Bill Log'!$B$6:$B$2505,$A97,'Bill Log'!$A$6:$A$2505,"&gt;="&amp;DATE($B$3,D$6,1),'Bill Log'!$A$6:$A$2505,"&lt;"&amp;EDATE(DATE($B$3,D$6,1),1)))</f>
        <v/>
      </c>
      <c r="E97" s="57">
        <f>IF($A97="","",SUMIFS('Bill Log'!$F$6:$F$2505,'Bill Log'!$B$6:$B$2505,$A97,'Bill Log'!$A$6:$A$2505,"&gt;="&amp;DATE($B$3,E$6,1),'Bill Log'!$A$6:$A$2505,"&lt;"&amp;EDATE(DATE($B$3,E$6,1),1)))</f>
        <v/>
      </c>
      <c r="F97" s="57">
        <f>IF($A97="","",SUMIFS('Bill Log'!$F$6:$F$2505,'Bill Log'!$B$6:$B$2505,$A97,'Bill Log'!$A$6:$A$2505,"&gt;="&amp;DATE($B$3,F$6,1),'Bill Log'!$A$6:$A$2505,"&lt;"&amp;EDATE(DATE($B$3,F$6,1),1)))</f>
        <v/>
      </c>
      <c r="G97" s="57">
        <f>IF($A97="","",SUMIFS('Bill Log'!$F$6:$F$2505,'Bill Log'!$B$6:$B$2505,$A97,'Bill Log'!$A$6:$A$2505,"&gt;="&amp;DATE($B$3,G$6,1),'Bill Log'!$A$6:$A$2505,"&lt;"&amp;EDATE(DATE($B$3,G$6,1),1)))</f>
        <v/>
      </c>
      <c r="H97" s="57">
        <f>IF($A97="","",SUMIFS('Bill Log'!$F$6:$F$2505,'Bill Log'!$B$6:$B$2505,$A97,'Bill Log'!$A$6:$A$2505,"&gt;="&amp;DATE($B$3,H$6,1),'Bill Log'!$A$6:$A$2505,"&lt;"&amp;EDATE(DATE($B$3,H$6,1),1)))</f>
        <v/>
      </c>
      <c r="I97" s="57">
        <f>IF($A97="","",SUMIFS('Bill Log'!$F$6:$F$2505,'Bill Log'!$B$6:$B$2505,$A97,'Bill Log'!$A$6:$A$2505,"&gt;="&amp;DATE($B$3,I$6,1),'Bill Log'!$A$6:$A$2505,"&lt;"&amp;EDATE(DATE($B$3,I$6,1),1)))</f>
        <v/>
      </c>
      <c r="J97" s="57">
        <f>IF($A97="","",SUMIFS('Bill Log'!$F$6:$F$2505,'Bill Log'!$B$6:$B$2505,$A97,'Bill Log'!$A$6:$A$2505,"&gt;="&amp;DATE($B$3,J$6,1),'Bill Log'!$A$6:$A$2505,"&lt;"&amp;EDATE(DATE($B$3,J$6,1),1)))</f>
        <v/>
      </c>
      <c r="K97" s="57">
        <f>IF($A97="","",SUMIFS('Bill Log'!$F$6:$F$2505,'Bill Log'!$B$6:$B$2505,$A97,'Bill Log'!$A$6:$A$2505,"&gt;="&amp;DATE($B$3,K$6,1),'Bill Log'!$A$6:$A$2505,"&lt;"&amp;EDATE(DATE($B$3,K$6,1),1)))</f>
        <v/>
      </c>
      <c r="L97" s="57">
        <f>IF($A97="","",SUMIFS('Bill Log'!$F$6:$F$2505,'Bill Log'!$B$6:$B$2505,$A97,'Bill Log'!$A$6:$A$2505,"&gt;="&amp;DATE($B$3,L$6,1),'Bill Log'!$A$6:$A$2505,"&lt;"&amp;EDATE(DATE($B$3,L$6,1),1)))</f>
        <v/>
      </c>
      <c r="M97" s="57">
        <f>IF($A97="","",SUMIFS('Bill Log'!$F$6:$F$2505,'Bill Log'!$B$6:$B$2505,$A97,'Bill Log'!$A$6:$A$2505,"&gt;="&amp;DATE($B$3,M$6,1),'Bill Log'!$A$6:$A$2505,"&lt;"&amp;EDATE(DATE($B$3,M$6,1),1)))</f>
        <v/>
      </c>
      <c r="N97" s="58">
        <f>IF($A97="","",SUM(B97:M97))</f>
        <v/>
      </c>
      <c r="O97" s="50" t="n"/>
    </row>
    <row r="98" ht="15" customHeight="1" s="36">
      <c r="A98" s="50">
        <f>IF(Lists!A67="","",Lists!A67)</f>
        <v/>
      </c>
      <c r="B98" s="57">
        <f>IF($A98="","",SUMIFS('Bill Log'!$F$6:$F$2505,'Bill Log'!$B$6:$B$2505,$A98,'Bill Log'!$A$6:$A$2505,"&gt;="&amp;DATE($B$3,B$6,1),'Bill Log'!$A$6:$A$2505,"&lt;"&amp;EDATE(DATE($B$3,B$6,1),1)))</f>
        <v/>
      </c>
      <c r="C98" s="57">
        <f>IF($A98="","",SUMIFS('Bill Log'!$F$6:$F$2505,'Bill Log'!$B$6:$B$2505,$A98,'Bill Log'!$A$6:$A$2505,"&gt;="&amp;DATE($B$3,C$6,1),'Bill Log'!$A$6:$A$2505,"&lt;"&amp;EDATE(DATE($B$3,C$6,1),1)))</f>
        <v/>
      </c>
      <c r="D98" s="57">
        <f>IF($A98="","",SUMIFS('Bill Log'!$F$6:$F$2505,'Bill Log'!$B$6:$B$2505,$A98,'Bill Log'!$A$6:$A$2505,"&gt;="&amp;DATE($B$3,D$6,1),'Bill Log'!$A$6:$A$2505,"&lt;"&amp;EDATE(DATE($B$3,D$6,1),1)))</f>
        <v/>
      </c>
      <c r="E98" s="57">
        <f>IF($A98="","",SUMIFS('Bill Log'!$F$6:$F$2505,'Bill Log'!$B$6:$B$2505,$A98,'Bill Log'!$A$6:$A$2505,"&gt;="&amp;DATE($B$3,E$6,1),'Bill Log'!$A$6:$A$2505,"&lt;"&amp;EDATE(DATE($B$3,E$6,1),1)))</f>
        <v/>
      </c>
      <c r="F98" s="57">
        <f>IF($A98="","",SUMIFS('Bill Log'!$F$6:$F$2505,'Bill Log'!$B$6:$B$2505,$A98,'Bill Log'!$A$6:$A$2505,"&gt;="&amp;DATE($B$3,F$6,1),'Bill Log'!$A$6:$A$2505,"&lt;"&amp;EDATE(DATE($B$3,F$6,1),1)))</f>
        <v/>
      </c>
      <c r="G98" s="57">
        <f>IF($A98="","",SUMIFS('Bill Log'!$F$6:$F$2505,'Bill Log'!$B$6:$B$2505,$A98,'Bill Log'!$A$6:$A$2505,"&gt;="&amp;DATE($B$3,G$6,1),'Bill Log'!$A$6:$A$2505,"&lt;"&amp;EDATE(DATE($B$3,G$6,1),1)))</f>
        <v/>
      </c>
      <c r="H98" s="57">
        <f>IF($A98="","",SUMIFS('Bill Log'!$F$6:$F$2505,'Bill Log'!$B$6:$B$2505,$A98,'Bill Log'!$A$6:$A$2505,"&gt;="&amp;DATE($B$3,H$6,1),'Bill Log'!$A$6:$A$2505,"&lt;"&amp;EDATE(DATE($B$3,H$6,1),1)))</f>
        <v/>
      </c>
      <c r="I98" s="57">
        <f>IF($A98="","",SUMIFS('Bill Log'!$F$6:$F$2505,'Bill Log'!$B$6:$B$2505,$A98,'Bill Log'!$A$6:$A$2505,"&gt;="&amp;DATE($B$3,I$6,1),'Bill Log'!$A$6:$A$2505,"&lt;"&amp;EDATE(DATE($B$3,I$6,1),1)))</f>
        <v/>
      </c>
      <c r="J98" s="57">
        <f>IF($A98="","",SUMIFS('Bill Log'!$F$6:$F$2505,'Bill Log'!$B$6:$B$2505,$A98,'Bill Log'!$A$6:$A$2505,"&gt;="&amp;DATE($B$3,J$6,1),'Bill Log'!$A$6:$A$2505,"&lt;"&amp;EDATE(DATE($B$3,J$6,1),1)))</f>
        <v/>
      </c>
      <c r="K98" s="57">
        <f>IF($A98="","",SUMIFS('Bill Log'!$F$6:$F$2505,'Bill Log'!$B$6:$B$2505,$A98,'Bill Log'!$A$6:$A$2505,"&gt;="&amp;DATE($B$3,K$6,1),'Bill Log'!$A$6:$A$2505,"&lt;"&amp;EDATE(DATE($B$3,K$6,1),1)))</f>
        <v/>
      </c>
      <c r="L98" s="57">
        <f>IF($A98="","",SUMIFS('Bill Log'!$F$6:$F$2505,'Bill Log'!$B$6:$B$2505,$A98,'Bill Log'!$A$6:$A$2505,"&gt;="&amp;DATE($B$3,L$6,1),'Bill Log'!$A$6:$A$2505,"&lt;"&amp;EDATE(DATE($B$3,L$6,1),1)))</f>
        <v/>
      </c>
      <c r="M98" s="57">
        <f>IF($A98="","",SUMIFS('Bill Log'!$F$6:$F$2505,'Bill Log'!$B$6:$B$2505,$A98,'Bill Log'!$A$6:$A$2505,"&gt;="&amp;DATE($B$3,M$6,1),'Bill Log'!$A$6:$A$2505,"&lt;"&amp;EDATE(DATE($B$3,M$6,1),1)))</f>
        <v/>
      </c>
      <c r="N98" s="58">
        <f>IF($A98="","",SUM(B98:M98))</f>
        <v/>
      </c>
      <c r="O98" s="50" t="n"/>
    </row>
    <row r="99" ht="15" customHeight="1" s="36">
      <c r="A99" s="50">
        <f>IF(Lists!A68="","",Lists!A68)</f>
        <v/>
      </c>
      <c r="B99" s="57">
        <f>IF($A99="","",SUMIFS('Bill Log'!$F$6:$F$2505,'Bill Log'!$B$6:$B$2505,$A99,'Bill Log'!$A$6:$A$2505,"&gt;="&amp;DATE($B$3,B$6,1),'Bill Log'!$A$6:$A$2505,"&lt;"&amp;EDATE(DATE($B$3,B$6,1),1)))</f>
        <v/>
      </c>
      <c r="C99" s="57">
        <f>IF($A99="","",SUMIFS('Bill Log'!$F$6:$F$2505,'Bill Log'!$B$6:$B$2505,$A99,'Bill Log'!$A$6:$A$2505,"&gt;="&amp;DATE($B$3,C$6,1),'Bill Log'!$A$6:$A$2505,"&lt;"&amp;EDATE(DATE($B$3,C$6,1),1)))</f>
        <v/>
      </c>
      <c r="D99" s="57">
        <f>IF($A99="","",SUMIFS('Bill Log'!$F$6:$F$2505,'Bill Log'!$B$6:$B$2505,$A99,'Bill Log'!$A$6:$A$2505,"&gt;="&amp;DATE($B$3,D$6,1),'Bill Log'!$A$6:$A$2505,"&lt;"&amp;EDATE(DATE($B$3,D$6,1),1)))</f>
        <v/>
      </c>
      <c r="E99" s="57">
        <f>IF($A99="","",SUMIFS('Bill Log'!$F$6:$F$2505,'Bill Log'!$B$6:$B$2505,$A99,'Bill Log'!$A$6:$A$2505,"&gt;="&amp;DATE($B$3,E$6,1),'Bill Log'!$A$6:$A$2505,"&lt;"&amp;EDATE(DATE($B$3,E$6,1),1)))</f>
        <v/>
      </c>
      <c r="F99" s="57">
        <f>IF($A99="","",SUMIFS('Bill Log'!$F$6:$F$2505,'Bill Log'!$B$6:$B$2505,$A99,'Bill Log'!$A$6:$A$2505,"&gt;="&amp;DATE($B$3,F$6,1),'Bill Log'!$A$6:$A$2505,"&lt;"&amp;EDATE(DATE($B$3,F$6,1),1)))</f>
        <v/>
      </c>
      <c r="G99" s="57">
        <f>IF($A99="","",SUMIFS('Bill Log'!$F$6:$F$2505,'Bill Log'!$B$6:$B$2505,$A99,'Bill Log'!$A$6:$A$2505,"&gt;="&amp;DATE($B$3,G$6,1),'Bill Log'!$A$6:$A$2505,"&lt;"&amp;EDATE(DATE($B$3,G$6,1),1)))</f>
        <v/>
      </c>
      <c r="H99" s="57">
        <f>IF($A99="","",SUMIFS('Bill Log'!$F$6:$F$2505,'Bill Log'!$B$6:$B$2505,$A99,'Bill Log'!$A$6:$A$2505,"&gt;="&amp;DATE($B$3,H$6,1),'Bill Log'!$A$6:$A$2505,"&lt;"&amp;EDATE(DATE($B$3,H$6,1),1)))</f>
        <v/>
      </c>
      <c r="I99" s="57">
        <f>IF($A99="","",SUMIFS('Bill Log'!$F$6:$F$2505,'Bill Log'!$B$6:$B$2505,$A99,'Bill Log'!$A$6:$A$2505,"&gt;="&amp;DATE($B$3,I$6,1),'Bill Log'!$A$6:$A$2505,"&lt;"&amp;EDATE(DATE($B$3,I$6,1),1)))</f>
        <v/>
      </c>
      <c r="J99" s="57">
        <f>IF($A99="","",SUMIFS('Bill Log'!$F$6:$F$2505,'Bill Log'!$B$6:$B$2505,$A99,'Bill Log'!$A$6:$A$2505,"&gt;="&amp;DATE($B$3,J$6,1),'Bill Log'!$A$6:$A$2505,"&lt;"&amp;EDATE(DATE($B$3,J$6,1),1)))</f>
        <v/>
      </c>
      <c r="K99" s="57">
        <f>IF($A99="","",SUMIFS('Bill Log'!$F$6:$F$2505,'Bill Log'!$B$6:$B$2505,$A99,'Bill Log'!$A$6:$A$2505,"&gt;="&amp;DATE($B$3,K$6,1),'Bill Log'!$A$6:$A$2505,"&lt;"&amp;EDATE(DATE($B$3,K$6,1),1)))</f>
        <v/>
      </c>
      <c r="L99" s="57">
        <f>IF($A99="","",SUMIFS('Bill Log'!$F$6:$F$2505,'Bill Log'!$B$6:$B$2505,$A99,'Bill Log'!$A$6:$A$2505,"&gt;="&amp;DATE($B$3,L$6,1),'Bill Log'!$A$6:$A$2505,"&lt;"&amp;EDATE(DATE($B$3,L$6,1),1)))</f>
        <v/>
      </c>
      <c r="M99" s="57">
        <f>IF($A99="","",SUMIFS('Bill Log'!$F$6:$F$2505,'Bill Log'!$B$6:$B$2505,$A99,'Bill Log'!$A$6:$A$2505,"&gt;="&amp;DATE($B$3,M$6,1),'Bill Log'!$A$6:$A$2505,"&lt;"&amp;EDATE(DATE($B$3,M$6,1),1)))</f>
        <v/>
      </c>
      <c r="N99" s="58">
        <f>IF($A99="","",SUM(B99:M99))</f>
        <v/>
      </c>
      <c r="O99" s="50" t="n"/>
    </row>
    <row r="100" ht="15" customHeight="1" s="36">
      <c r="A100" s="50">
        <f>IF(Lists!A69="","",Lists!A69)</f>
        <v/>
      </c>
      <c r="B100" s="57">
        <f>IF($A100="","",SUMIFS('Bill Log'!$F$6:$F$2505,'Bill Log'!$B$6:$B$2505,$A100,'Bill Log'!$A$6:$A$2505,"&gt;="&amp;DATE($B$3,B$6,1),'Bill Log'!$A$6:$A$2505,"&lt;"&amp;EDATE(DATE($B$3,B$6,1),1)))</f>
        <v/>
      </c>
      <c r="C100" s="57">
        <f>IF($A100="","",SUMIFS('Bill Log'!$F$6:$F$2505,'Bill Log'!$B$6:$B$2505,$A100,'Bill Log'!$A$6:$A$2505,"&gt;="&amp;DATE($B$3,C$6,1),'Bill Log'!$A$6:$A$2505,"&lt;"&amp;EDATE(DATE($B$3,C$6,1),1)))</f>
        <v/>
      </c>
      <c r="D100" s="57">
        <f>IF($A100="","",SUMIFS('Bill Log'!$F$6:$F$2505,'Bill Log'!$B$6:$B$2505,$A100,'Bill Log'!$A$6:$A$2505,"&gt;="&amp;DATE($B$3,D$6,1),'Bill Log'!$A$6:$A$2505,"&lt;"&amp;EDATE(DATE($B$3,D$6,1),1)))</f>
        <v/>
      </c>
      <c r="E100" s="57">
        <f>IF($A100="","",SUMIFS('Bill Log'!$F$6:$F$2505,'Bill Log'!$B$6:$B$2505,$A100,'Bill Log'!$A$6:$A$2505,"&gt;="&amp;DATE($B$3,E$6,1),'Bill Log'!$A$6:$A$2505,"&lt;"&amp;EDATE(DATE($B$3,E$6,1),1)))</f>
        <v/>
      </c>
      <c r="F100" s="57">
        <f>IF($A100="","",SUMIFS('Bill Log'!$F$6:$F$2505,'Bill Log'!$B$6:$B$2505,$A100,'Bill Log'!$A$6:$A$2505,"&gt;="&amp;DATE($B$3,F$6,1),'Bill Log'!$A$6:$A$2505,"&lt;"&amp;EDATE(DATE($B$3,F$6,1),1)))</f>
        <v/>
      </c>
      <c r="G100" s="57">
        <f>IF($A100="","",SUMIFS('Bill Log'!$F$6:$F$2505,'Bill Log'!$B$6:$B$2505,$A100,'Bill Log'!$A$6:$A$2505,"&gt;="&amp;DATE($B$3,G$6,1),'Bill Log'!$A$6:$A$2505,"&lt;"&amp;EDATE(DATE($B$3,G$6,1),1)))</f>
        <v/>
      </c>
      <c r="H100" s="57">
        <f>IF($A100="","",SUMIFS('Bill Log'!$F$6:$F$2505,'Bill Log'!$B$6:$B$2505,$A100,'Bill Log'!$A$6:$A$2505,"&gt;="&amp;DATE($B$3,H$6,1),'Bill Log'!$A$6:$A$2505,"&lt;"&amp;EDATE(DATE($B$3,H$6,1),1)))</f>
        <v/>
      </c>
      <c r="I100" s="57">
        <f>IF($A100="","",SUMIFS('Bill Log'!$F$6:$F$2505,'Bill Log'!$B$6:$B$2505,$A100,'Bill Log'!$A$6:$A$2505,"&gt;="&amp;DATE($B$3,I$6,1),'Bill Log'!$A$6:$A$2505,"&lt;"&amp;EDATE(DATE($B$3,I$6,1),1)))</f>
        <v/>
      </c>
      <c r="J100" s="57">
        <f>IF($A100="","",SUMIFS('Bill Log'!$F$6:$F$2505,'Bill Log'!$B$6:$B$2505,$A100,'Bill Log'!$A$6:$A$2505,"&gt;="&amp;DATE($B$3,J$6,1),'Bill Log'!$A$6:$A$2505,"&lt;"&amp;EDATE(DATE($B$3,J$6,1),1)))</f>
        <v/>
      </c>
      <c r="K100" s="57">
        <f>IF($A100="","",SUMIFS('Bill Log'!$F$6:$F$2505,'Bill Log'!$B$6:$B$2505,$A100,'Bill Log'!$A$6:$A$2505,"&gt;="&amp;DATE($B$3,K$6,1),'Bill Log'!$A$6:$A$2505,"&lt;"&amp;EDATE(DATE($B$3,K$6,1),1)))</f>
        <v/>
      </c>
      <c r="L100" s="57">
        <f>IF($A100="","",SUMIFS('Bill Log'!$F$6:$F$2505,'Bill Log'!$B$6:$B$2505,$A100,'Bill Log'!$A$6:$A$2505,"&gt;="&amp;DATE($B$3,L$6,1),'Bill Log'!$A$6:$A$2505,"&lt;"&amp;EDATE(DATE($B$3,L$6,1),1)))</f>
        <v/>
      </c>
      <c r="M100" s="57">
        <f>IF($A100="","",SUMIFS('Bill Log'!$F$6:$F$2505,'Bill Log'!$B$6:$B$2505,$A100,'Bill Log'!$A$6:$A$2505,"&gt;="&amp;DATE($B$3,M$6,1),'Bill Log'!$A$6:$A$2505,"&lt;"&amp;EDATE(DATE($B$3,M$6,1),1)))</f>
        <v/>
      </c>
      <c r="N100" s="58">
        <f>IF($A100="","",SUM(B100:M100))</f>
        <v/>
      </c>
      <c r="O100" s="50" t="n"/>
    </row>
    <row r="101" ht="15" customHeight="1" s="36">
      <c r="A101" s="50">
        <f>IF(Lists!A70="","",Lists!A70)</f>
        <v/>
      </c>
      <c r="B101" s="57">
        <f>IF($A101="","",SUMIFS('Bill Log'!$F$6:$F$2505,'Bill Log'!$B$6:$B$2505,$A101,'Bill Log'!$A$6:$A$2505,"&gt;="&amp;DATE($B$3,B$6,1),'Bill Log'!$A$6:$A$2505,"&lt;"&amp;EDATE(DATE($B$3,B$6,1),1)))</f>
        <v/>
      </c>
      <c r="C101" s="57">
        <f>IF($A101="","",SUMIFS('Bill Log'!$F$6:$F$2505,'Bill Log'!$B$6:$B$2505,$A101,'Bill Log'!$A$6:$A$2505,"&gt;="&amp;DATE($B$3,C$6,1),'Bill Log'!$A$6:$A$2505,"&lt;"&amp;EDATE(DATE($B$3,C$6,1),1)))</f>
        <v/>
      </c>
      <c r="D101" s="57">
        <f>IF($A101="","",SUMIFS('Bill Log'!$F$6:$F$2505,'Bill Log'!$B$6:$B$2505,$A101,'Bill Log'!$A$6:$A$2505,"&gt;="&amp;DATE($B$3,D$6,1),'Bill Log'!$A$6:$A$2505,"&lt;"&amp;EDATE(DATE($B$3,D$6,1),1)))</f>
        <v/>
      </c>
      <c r="E101" s="57">
        <f>IF($A101="","",SUMIFS('Bill Log'!$F$6:$F$2505,'Bill Log'!$B$6:$B$2505,$A101,'Bill Log'!$A$6:$A$2505,"&gt;="&amp;DATE($B$3,E$6,1),'Bill Log'!$A$6:$A$2505,"&lt;"&amp;EDATE(DATE($B$3,E$6,1),1)))</f>
        <v/>
      </c>
      <c r="F101" s="57">
        <f>IF($A101="","",SUMIFS('Bill Log'!$F$6:$F$2505,'Bill Log'!$B$6:$B$2505,$A101,'Bill Log'!$A$6:$A$2505,"&gt;="&amp;DATE($B$3,F$6,1),'Bill Log'!$A$6:$A$2505,"&lt;"&amp;EDATE(DATE($B$3,F$6,1),1)))</f>
        <v/>
      </c>
      <c r="G101" s="57">
        <f>IF($A101="","",SUMIFS('Bill Log'!$F$6:$F$2505,'Bill Log'!$B$6:$B$2505,$A101,'Bill Log'!$A$6:$A$2505,"&gt;="&amp;DATE($B$3,G$6,1),'Bill Log'!$A$6:$A$2505,"&lt;"&amp;EDATE(DATE($B$3,G$6,1),1)))</f>
        <v/>
      </c>
      <c r="H101" s="57">
        <f>IF($A101="","",SUMIFS('Bill Log'!$F$6:$F$2505,'Bill Log'!$B$6:$B$2505,$A101,'Bill Log'!$A$6:$A$2505,"&gt;="&amp;DATE($B$3,H$6,1),'Bill Log'!$A$6:$A$2505,"&lt;"&amp;EDATE(DATE($B$3,H$6,1),1)))</f>
        <v/>
      </c>
      <c r="I101" s="57">
        <f>IF($A101="","",SUMIFS('Bill Log'!$F$6:$F$2505,'Bill Log'!$B$6:$B$2505,$A101,'Bill Log'!$A$6:$A$2505,"&gt;="&amp;DATE($B$3,I$6,1),'Bill Log'!$A$6:$A$2505,"&lt;"&amp;EDATE(DATE($B$3,I$6,1),1)))</f>
        <v/>
      </c>
      <c r="J101" s="57">
        <f>IF($A101="","",SUMIFS('Bill Log'!$F$6:$F$2505,'Bill Log'!$B$6:$B$2505,$A101,'Bill Log'!$A$6:$A$2505,"&gt;="&amp;DATE($B$3,J$6,1),'Bill Log'!$A$6:$A$2505,"&lt;"&amp;EDATE(DATE($B$3,J$6,1),1)))</f>
        <v/>
      </c>
      <c r="K101" s="57">
        <f>IF($A101="","",SUMIFS('Bill Log'!$F$6:$F$2505,'Bill Log'!$B$6:$B$2505,$A101,'Bill Log'!$A$6:$A$2505,"&gt;="&amp;DATE($B$3,K$6,1),'Bill Log'!$A$6:$A$2505,"&lt;"&amp;EDATE(DATE($B$3,K$6,1),1)))</f>
        <v/>
      </c>
      <c r="L101" s="57">
        <f>IF($A101="","",SUMIFS('Bill Log'!$F$6:$F$2505,'Bill Log'!$B$6:$B$2505,$A101,'Bill Log'!$A$6:$A$2505,"&gt;="&amp;DATE($B$3,L$6,1),'Bill Log'!$A$6:$A$2505,"&lt;"&amp;EDATE(DATE($B$3,L$6,1),1)))</f>
        <v/>
      </c>
      <c r="M101" s="57">
        <f>IF($A101="","",SUMIFS('Bill Log'!$F$6:$F$2505,'Bill Log'!$B$6:$B$2505,$A101,'Bill Log'!$A$6:$A$2505,"&gt;="&amp;DATE($B$3,M$6,1),'Bill Log'!$A$6:$A$2505,"&lt;"&amp;EDATE(DATE($B$3,M$6,1),1)))</f>
        <v/>
      </c>
      <c r="N101" s="58">
        <f>IF($A101="","",SUM(B101:M101))</f>
        <v/>
      </c>
      <c r="O101" s="50" t="n"/>
    </row>
    <row r="102" ht="15" customHeight="1" s="36">
      <c r="A102" s="50">
        <f>IF(Lists!A71="","",Lists!A71)</f>
        <v/>
      </c>
      <c r="B102" s="57">
        <f>IF($A102="","",SUMIFS('Bill Log'!$F$6:$F$2505,'Bill Log'!$B$6:$B$2505,$A102,'Bill Log'!$A$6:$A$2505,"&gt;="&amp;DATE($B$3,B$6,1),'Bill Log'!$A$6:$A$2505,"&lt;"&amp;EDATE(DATE($B$3,B$6,1),1)))</f>
        <v/>
      </c>
      <c r="C102" s="57">
        <f>IF($A102="","",SUMIFS('Bill Log'!$F$6:$F$2505,'Bill Log'!$B$6:$B$2505,$A102,'Bill Log'!$A$6:$A$2505,"&gt;="&amp;DATE($B$3,C$6,1),'Bill Log'!$A$6:$A$2505,"&lt;"&amp;EDATE(DATE($B$3,C$6,1),1)))</f>
        <v/>
      </c>
      <c r="D102" s="57">
        <f>IF($A102="","",SUMIFS('Bill Log'!$F$6:$F$2505,'Bill Log'!$B$6:$B$2505,$A102,'Bill Log'!$A$6:$A$2505,"&gt;="&amp;DATE($B$3,D$6,1),'Bill Log'!$A$6:$A$2505,"&lt;"&amp;EDATE(DATE($B$3,D$6,1),1)))</f>
        <v/>
      </c>
      <c r="E102" s="57">
        <f>IF($A102="","",SUMIFS('Bill Log'!$F$6:$F$2505,'Bill Log'!$B$6:$B$2505,$A102,'Bill Log'!$A$6:$A$2505,"&gt;="&amp;DATE($B$3,E$6,1),'Bill Log'!$A$6:$A$2505,"&lt;"&amp;EDATE(DATE($B$3,E$6,1),1)))</f>
        <v/>
      </c>
      <c r="F102" s="57">
        <f>IF($A102="","",SUMIFS('Bill Log'!$F$6:$F$2505,'Bill Log'!$B$6:$B$2505,$A102,'Bill Log'!$A$6:$A$2505,"&gt;="&amp;DATE($B$3,F$6,1),'Bill Log'!$A$6:$A$2505,"&lt;"&amp;EDATE(DATE($B$3,F$6,1),1)))</f>
        <v/>
      </c>
      <c r="G102" s="57">
        <f>IF($A102="","",SUMIFS('Bill Log'!$F$6:$F$2505,'Bill Log'!$B$6:$B$2505,$A102,'Bill Log'!$A$6:$A$2505,"&gt;="&amp;DATE($B$3,G$6,1),'Bill Log'!$A$6:$A$2505,"&lt;"&amp;EDATE(DATE($B$3,G$6,1),1)))</f>
        <v/>
      </c>
      <c r="H102" s="57">
        <f>IF($A102="","",SUMIFS('Bill Log'!$F$6:$F$2505,'Bill Log'!$B$6:$B$2505,$A102,'Bill Log'!$A$6:$A$2505,"&gt;="&amp;DATE($B$3,H$6,1),'Bill Log'!$A$6:$A$2505,"&lt;"&amp;EDATE(DATE($B$3,H$6,1),1)))</f>
        <v/>
      </c>
      <c r="I102" s="57">
        <f>IF($A102="","",SUMIFS('Bill Log'!$F$6:$F$2505,'Bill Log'!$B$6:$B$2505,$A102,'Bill Log'!$A$6:$A$2505,"&gt;="&amp;DATE($B$3,I$6,1),'Bill Log'!$A$6:$A$2505,"&lt;"&amp;EDATE(DATE($B$3,I$6,1),1)))</f>
        <v/>
      </c>
      <c r="J102" s="57">
        <f>IF($A102="","",SUMIFS('Bill Log'!$F$6:$F$2505,'Bill Log'!$B$6:$B$2505,$A102,'Bill Log'!$A$6:$A$2505,"&gt;="&amp;DATE($B$3,J$6,1),'Bill Log'!$A$6:$A$2505,"&lt;"&amp;EDATE(DATE($B$3,J$6,1),1)))</f>
        <v/>
      </c>
      <c r="K102" s="57">
        <f>IF($A102="","",SUMIFS('Bill Log'!$F$6:$F$2505,'Bill Log'!$B$6:$B$2505,$A102,'Bill Log'!$A$6:$A$2505,"&gt;="&amp;DATE($B$3,K$6,1),'Bill Log'!$A$6:$A$2505,"&lt;"&amp;EDATE(DATE($B$3,K$6,1),1)))</f>
        <v/>
      </c>
      <c r="L102" s="57">
        <f>IF($A102="","",SUMIFS('Bill Log'!$F$6:$F$2505,'Bill Log'!$B$6:$B$2505,$A102,'Bill Log'!$A$6:$A$2505,"&gt;="&amp;DATE($B$3,L$6,1),'Bill Log'!$A$6:$A$2505,"&lt;"&amp;EDATE(DATE($B$3,L$6,1),1)))</f>
        <v/>
      </c>
      <c r="M102" s="57">
        <f>IF($A102="","",SUMIFS('Bill Log'!$F$6:$F$2505,'Bill Log'!$B$6:$B$2505,$A102,'Bill Log'!$A$6:$A$2505,"&gt;="&amp;DATE($B$3,M$6,1),'Bill Log'!$A$6:$A$2505,"&lt;"&amp;EDATE(DATE($B$3,M$6,1),1)))</f>
        <v/>
      </c>
      <c r="N102" s="58">
        <f>IF($A102="","",SUM(B102:M102))</f>
        <v/>
      </c>
      <c r="O102" s="50" t="n"/>
    </row>
    <row r="103" ht="15" customHeight="1" s="36">
      <c r="A103" s="50">
        <f>IF(Lists!A72="","",Lists!A72)</f>
        <v/>
      </c>
      <c r="B103" s="57">
        <f>IF($A103="","",SUMIFS('Bill Log'!$F$6:$F$2505,'Bill Log'!$B$6:$B$2505,$A103,'Bill Log'!$A$6:$A$2505,"&gt;="&amp;DATE($B$3,B$6,1),'Bill Log'!$A$6:$A$2505,"&lt;"&amp;EDATE(DATE($B$3,B$6,1),1)))</f>
        <v/>
      </c>
      <c r="C103" s="57">
        <f>IF($A103="","",SUMIFS('Bill Log'!$F$6:$F$2505,'Bill Log'!$B$6:$B$2505,$A103,'Bill Log'!$A$6:$A$2505,"&gt;="&amp;DATE($B$3,C$6,1),'Bill Log'!$A$6:$A$2505,"&lt;"&amp;EDATE(DATE($B$3,C$6,1),1)))</f>
        <v/>
      </c>
      <c r="D103" s="57">
        <f>IF($A103="","",SUMIFS('Bill Log'!$F$6:$F$2505,'Bill Log'!$B$6:$B$2505,$A103,'Bill Log'!$A$6:$A$2505,"&gt;="&amp;DATE($B$3,D$6,1),'Bill Log'!$A$6:$A$2505,"&lt;"&amp;EDATE(DATE($B$3,D$6,1),1)))</f>
        <v/>
      </c>
      <c r="E103" s="57">
        <f>IF($A103="","",SUMIFS('Bill Log'!$F$6:$F$2505,'Bill Log'!$B$6:$B$2505,$A103,'Bill Log'!$A$6:$A$2505,"&gt;="&amp;DATE($B$3,E$6,1),'Bill Log'!$A$6:$A$2505,"&lt;"&amp;EDATE(DATE($B$3,E$6,1),1)))</f>
        <v/>
      </c>
      <c r="F103" s="57">
        <f>IF($A103="","",SUMIFS('Bill Log'!$F$6:$F$2505,'Bill Log'!$B$6:$B$2505,$A103,'Bill Log'!$A$6:$A$2505,"&gt;="&amp;DATE($B$3,F$6,1),'Bill Log'!$A$6:$A$2505,"&lt;"&amp;EDATE(DATE($B$3,F$6,1),1)))</f>
        <v/>
      </c>
      <c r="G103" s="57">
        <f>IF($A103="","",SUMIFS('Bill Log'!$F$6:$F$2505,'Bill Log'!$B$6:$B$2505,$A103,'Bill Log'!$A$6:$A$2505,"&gt;="&amp;DATE($B$3,G$6,1),'Bill Log'!$A$6:$A$2505,"&lt;"&amp;EDATE(DATE($B$3,G$6,1),1)))</f>
        <v/>
      </c>
      <c r="H103" s="57">
        <f>IF($A103="","",SUMIFS('Bill Log'!$F$6:$F$2505,'Bill Log'!$B$6:$B$2505,$A103,'Bill Log'!$A$6:$A$2505,"&gt;="&amp;DATE($B$3,H$6,1),'Bill Log'!$A$6:$A$2505,"&lt;"&amp;EDATE(DATE($B$3,H$6,1),1)))</f>
        <v/>
      </c>
      <c r="I103" s="57">
        <f>IF($A103="","",SUMIFS('Bill Log'!$F$6:$F$2505,'Bill Log'!$B$6:$B$2505,$A103,'Bill Log'!$A$6:$A$2505,"&gt;="&amp;DATE($B$3,I$6,1),'Bill Log'!$A$6:$A$2505,"&lt;"&amp;EDATE(DATE($B$3,I$6,1),1)))</f>
        <v/>
      </c>
      <c r="J103" s="57">
        <f>IF($A103="","",SUMIFS('Bill Log'!$F$6:$F$2505,'Bill Log'!$B$6:$B$2505,$A103,'Bill Log'!$A$6:$A$2505,"&gt;="&amp;DATE($B$3,J$6,1),'Bill Log'!$A$6:$A$2505,"&lt;"&amp;EDATE(DATE($B$3,J$6,1),1)))</f>
        <v/>
      </c>
      <c r="K103" s="57">
        <f>IF($A103="","",SUMIFS('Bill Log'!$F$6:$F$2505,'Bill Log'!$B$6:$B$2505,$A103,'Bill Log'!$A$6:$A$2505,"&gt;="&amp;DATE($B$3,K$6,1),'Bill Log'!$A$6:$A$2505,"&lt;"&amp;EDATE(DATE($B$3,K$6,1),1)))</f>
        <v/>
      </c>
      <c r="L103" s="57">
        <f>IF($A103="","",SUMIFS('Bill Log'!$F$6:$F$2505,'Bill Log'!$B$6:$B$2505,$A103,'Bill Log'!$A$6:$A$2505,"&gt;="&amp;DATE($B$3,L$6,1),'Bill Log'!$A$6:$A$2505,"&lt;"&amp;EDATE(DATE($B$3,L$6,1),1)))</f>
        <v/>
      </c>
      <c r="M103" s="57">
        <f>IF($A103="","",SUMIFS('Bill Log'!$F$6:$F$2505,'Bill Log'!$B$6:$B$2505,$A103,'Bill Log'!$A$6:$A$2505,"&gt;="&amp;DATE($B$3,M$6,1),'Bill Log'!$A$6:$A$2505,"&lt;"&amp;EDATE(DATE($B$3,M$6,1),1)))</f>
        <v/>
      </c>
      <c r="N103" s="58">
        <f>IF($A103="","",SUM(B103:M103))</f>
        <v/>
      </c>
      <c r="O103" s="50" t="n"/>
    </row>
    <row r="104" ht="15" customHeight="1" s="36">
      <c r="A104" s="50">
        <f>IF(Lists!A73="","",Lists!A73)</f>
        <v/>
      </c>
      <c r="B104" s="57">
        <f>IF($A104="","",SUMIFS('Bill Log'!$F$6:$F$2505,'Bill Log'!$B$6:$B$2505,$A104,'Bill Log'!$A$6:$A$2505,"&gt;="&amp;DATE($B$3,B$6,1),'Bill Log'!$A$6:$A$2505,"&lt;"&amp;EDATE(DATE($B$3,B$6,1),1)))</f>
        <v/>
      </c>
      <c r="C104" s="57">
        <f>IF($A104="","",SUMIFS('Bill Log'!$F$6:$F$2505,'Bill Log'!$B$6:$B$2505,$A104,'Bill Log'!$A$6:$A$2505,"&gt;="&amp;DATE($B$3,C$6,1),'Bill Log'!$A$6:$A$2505,"&lt;"&amp;EDATE(DATE($B$3,C$6,1),1)))</f>
        <v/>
      </c>
      <c r="D104" s="57">
        <f>IF($A104="","",SUMIFS('Bill Log'!$F$6:$F$2505,'Bill Log'!$B$6:$B$2505,$A104,'Bill Log'!$A$6:$A$2505,"&gt;="&amp;DATE($B$3,D$6,1),'Bill Log'!$A$6:$A$2505,"&lt;"&amp;EDATE(DATE($B$3,D$6,1),1)))</f>
        <v/>
      </c>
      <c r="E104" s="57">
        <f>IF($A104="","",SUMIFS('Bill Log'!$F$6:$F$2505,'Bill Log'!$B$6:$B$2505,$A104,'Bill Log'!$A$6:$A$2505,"&gt;="&amp;DATE($B$3,E$6,1),'Bill Log'!$A$6:$A$2505,"&lt;"&amp;EDATE(DATE($B$3,E$6,1),1)))</f>
        <v/>
      </c>
      <c r="F104" s="57">
        <f>IF($A104="","",SUMIFS('Bill Log'!$F$6:$F$2505,'Bill Log'!$B$6:$B$2505,$A104,'Bill Log'!$A$6:$A$2505,"&gt;="&amp;DATE($B$3,F$6,1),'Bill Log'!$A$6:$A$2505,"&lt;"&amp;EDATE(DATE($B$3,F$6,1),1)))</f>
        <v/>
      </c>
      <c r="G104" s="57">
        <f>IF($A104="","",SUMIFS('Bill Log'!$F$6:$F$2505,'Bill Log'!$B$6:$B$2505,$A104,'Bill Log'!$A$6:$A$2505,"&gt;="&amp;DATE($B$3,G$6,1),'Bill Log'!$A$6:$A$2505,"&lt;"&amp;EDATE(DATE($B$3,G$6,1),1)))</f>
        <v/>
      </c>
      <c r="H104" s="57">
        <f>IF($A104="","",SUMIFS('Bill Log'!$F$6:$F$2505,'Bill Log'!$B$6:$B$2505,$A104,'Bill Log'!$A$6:$A$2505,"&gt;="&amp;DATE($B$3,H$6,1),'Bill Log'!$A$6:$A$2505,"&lt;"&amp;EDATE(DATE($B$3,H$6,1),1)))</f>
        <v/>
      </c>
      <c r="I104" s="57">
        <f>IF($A104="","",SUMIFS('Bill Log'!$F$6:$F$2505,'Bill Log'!$B$6:$B$2505,$A104,'Bill Log'!$A$6:$A$2505,"&gt;="&amp;DATE($B$3,I$6,1),'Bill Log'!$A$6:$A$2505,"&lt;"&amp;EDATE(DATE($B$3,I$6,1),1)))</f>
        <v/>
      </c>
      <c r="J104" s="57">
        <f>IF($A104="","",SUMIFS('Bill Log'!$F$6:$F$2505,'Bill Log'!$B$6:$B$2505,$A104,'Bill Log'!$A$6:$A$2505,"&gt;="&amp;DATE($B$3,J$6,1),'Bill Log'!$A$6:$A$2505,"&lt;"&amp;EDATE(DATE($B$3,J$6,1),1)))</f>
        <v/>
      </c>
      <c r="K104" s="57">
        <f>IF($A104="","",SUMIFS('Bill Log'!$F$6:$F$2505,'Bill Log'!$B$6:$B$2505,$A104,'Bill Log'!$A$6:$A$2505,"&gt;="&amp;DATE($B$3,K$6,1),'Bill Log'!$A$6:$A$2505,"&lt;"&amp;EDATE(DATE($B$3,K$6,1),1)))</f>
        <v/>
      </c>
      <c r="L104" s="57">
        <f>IF($A104="","",SUMIFS('Bill Log'!$F$6:$F$2505,'Bill Log'!$B$6:$B$2505,$A104,'Bill Log'!$A$6:$A$2505,"&gt;="&amp;DATE($B$3,L$6,1),'Bill Log'!$A$6:$A$2505,"&lt;"&amp;EDATE(DATE($B$3,L$6,1),1)))</f>
        <v/>
      </c>
      <c r="M104" s="57">
        <f>IF($A104="","",SUMIFS('Bill Log'!$F$6:$F$2505,'Bill Log'!$B$6:$B$2505,$A104,'Bill Log'!$A$6:$A$2505,"&gt;="&amp;DATE($B$3,M$6,1),'Bill Log'!$A$6:$A$2505,"&lt;"&amp;EDATE(DATE($B$3,M$6,1),1)))</f>
        <v/>
      </c>
      <c r="N104" s="58">
        <f>IF($A104="","",SUM(B104:M104))</f>
        <v/>
      </c>
      <c r="O104" s="50" t="n"/>
    </row>
    <row r="105" ht="15" customHeight="1" s="36">
      <c r="A105" s="50">
        <f>IF(Lists!A74="","",Lists!A74)</f>
        <v/>
      </c>
      <c r="B105" s="57">
        <f>IF($A105="","",SUMIFS('Bill Log'!$F$6:$F$2505,'Bill Log'!$B$6:$B$2505,$A105,'Bill Log'!$A$6:$A$2505,"&gt;="&amp;DATE($B$3,B$6,1),'Bill Log'!$A$6:$A$2505,"&lt;"&amp;EDATE(DATE($B$3,B$6,1),1)))</f>
        <v/>
      </c>
      <c r="C105" s="57">
        <f>IF($A105="","",SUMIFS('Bill Log'!$F$6:$F$2505,'Bill Log'!$B$6:$B$2505,$A105,'Bill Log'!$A$6:$A$2505,"&gt;="&amp;DATE($B$3,C$6,1),'Bill Log'!$A$6:$A$2505,"&lt;"&amp;EDATE(DATE($B$3,C$6,1),1)))</f>
        <v/>
      </c>
      <c r="D105" s="57">
        <f>IF($A105="","",SUMIFS('Bill Log'!$F$6:$F$2505,'Bill Log'!$B$6:$B$2505,$A105,'Bill Log'!$A$6:$A$2505,"&gt;="&amp;DATE($B$3,D$6,1),'Bill Log'!$A$6:$A$2505,"&lt;"&amp;EDATE(DATE($B$3,D$6,1),1)))</f>
        <v/>
      </c>
      <c r="E105" s="57">
        <f>IF($A105="","",SUMIFS('Bill Log'!$F$6:$F$2505,'Bill Log'!$B$6:$B$2505,$A105,'Bill Log'!$A$6:$A$2505,"&gt;="&amp;DATE($B$3,E$6,1),'Bill Log'!$A$6:$A$2505,"&lt;"&amp;EDATE(DATE($B$3,E$6,1),1)))</f>
        <v/>
      </c>
      <c r="F105" s="57">
        <f>IF($A105="","",SUMIFS('Bill Log'!$F$6:$F$2505,'Bill Log'!$B$6:$B$2505,$A105,'Bill Log'!$A$6:$A$2505,"&gt;="&amp;DATE($B$3,F$6,1),'Bill Log'!$A$6:$A$2505,"&lt;"&amp;EDATE(DATE($B$3,F$6,1),1)))</f>
        <v/>
      </c>
      <c r="G105" s="57">
        <f>IF($A105="","",SUMIFS('Bill Log'!$F$6:$F$2505,'Bill Log'!$B$6:$B$2505,$A105,'Bill Log'!$A$6:$A$2505,"&gt;="&amp;DATE($B$3,G$6,1),'Bill Log'!$A$6:$A$2505,"&lt;"&amp;EDATE(DATE($B$3,G$6,1),1)))</f>
        <v/>
      </c>
      <c r="H105" s="57">
        <f>IF($A105="","",SUMIFS('Bill Log'!$F$6:$F$2505,'Bill Log'!$B$6:$B$2505,$A105,'Bill Log'!$A$6:$A$2505,"&gt;="&amp;DATE($B$3,H$6,1),'Bill Log'!$A$6:$A$2505,"&lt;"&amp;EDATE(DATE($B$3,H$6,1),1)))</f>
        <v/>
      </c>
      <c r="I105" s="57">
        <f>IF($A105="","",SUMIFS('Bill Log'!$F$6:$F$2505,'Bill Log'!$B$6:$B$2505,$A105,'Bill Log'!$A$6:$A$2505,"&gt;="&amp;DATE($B$3,I$6,1),'Bill Log'!$A$6:$A$2505,"&lt;"&amp;EDATE(DATE($B$3,I$6,1),1)))</f>
        <v/>
      </c>
      <c r="J105" s="57">
        <f>IF($A105="","",SUMIFS('Bill Log'!$F$6:$F$2505,'Bill Log'!$B$6:$B$2505,$A105,'Bill Log'!$A$6:$A$2505,"&gt;="&amp;DATE($B$3,J$6,1),'Bill Log'!$A$6:$A$2505,"&lt;"&amp;EDATE(DATE($B$3,J$6,1),1)))</f>
        <v/>
      </c>
      <c r="K105" s="57">
        <f>IF($A105="","",SUMIFS('Bill Log'!$F$6:$F$2505,'Bill Log'!$B$6:$B$2505,$A105,'Bill Log'!$A$6:$A$2505,"&gt;="&amp;DATE($B$3,K$6,1),'Bill Log'!$A$6:$A$2505,"&lt;"&amp;EDATE(DATE($B$3,K$6,1),1)))</f>
        <v/>
      </c>
      <c r="L105" s="57">
        <f>IF($A105="","",SUMIFS('Bill Log'!$F$6:$F$2505,'Bill Log'!$B$6:$B$2505,$A105,'Bill Log'!$A$6:$A$2505,"&gt;="&amp;DATE($B$3,L$6,1),'Bill Log'!$A$6:$A$2505,"&lt;"&amp;EDATE(DATE($B$3,L$6,1),1)))</f>
        <v/>
      </c>
      <c r="M105" s="57">
        <f>IF($A105="","",SUMIFS('Bill Log'!$F$6:$F$2505,'Bill Log'!$B$6:$B$2505,$A105,'Bill Log'!$A$6:$A$2505,"&gt;="&amp;DATE($B$3,M$6,1),'Bill Log'!$A$6:$A$2505,"&lt;"&amp;EDATE(DATE($B$3,M$6,1),1)))</f>
        <v/>
      </c>
      <c r="N105" s="58">
        <f>IF($A105="","",SUM(B105:M105))</f>
        <v/>
      </c>
      <c r="O105" s="50" t="n"/>
    </row>
    <row r="106" ht="15" customHeight="1" s="36">
      <c r="A106" s="50">
        <f>IF(Lists!A75="","",Lists!A75)</f>
        <v/>
      </c>
      <c r="B106" s="57">
        <f>IF($A106="","",SUMIFS('Bill Log'!$F$6:$F$2505,'Bill Log'!$B$6:$B$2505,$A106,'Bill Log'!$A$6:$A$2505,"&gt;="&amp;DATE($B$3,B$6,1),'Bill Log'!$A$6:$A$2505,"&lt;"&amp;EDATE(DATE($B$3,B$6,1),1)))</f>
        <v/>
      </c>
      <c r="C106" s="57">
        <f>IF($A106="","",SUMIFS('Bill Log'!$F$6:$F$2505,'Bill Log'!$B$6:$B$2505,$A106,'Bill Log'!$A$6:$A$2505,"&gt;="&amp;DATE($B$3,C$6,1),'Bill Log'!$A$6:$A$2505,"&lt;"&amp;EDATE(DATE($B$3,C$6,1),1)))</f>
        <v/>
      </c>
      <c r="D106" s="57">
        <f>IF($A106="","",SUMIFS('Bill Log'!$F$6:$F$2505,'Bill Log'!$B$6:$B$2505,$A106,'Bill Log'!$A$6:$A$2505,"&gt;="&amp;DATE($B$3,D$6,1),'Bill Log'!$A$6:$A$2505,"&lt;"&amp;EDATE(DATE($B$3,D$6,1),1)))</f>
        <v/>
      </c>
      <c r="E106" s="57">
        <f>IF($A106="","",SUMIFS('Bill Log'!$F$6:$F$2505,'Bill Log'!$B$6:$B$2505,$A106,'Bill Log'!$A$6:$A$2505,"&gt;="&amp;DATE($B$3,E$6,1),'Bill Log'!$A$6:$A$2505,"&lt;"&amp;EDATE(DATE($B$3,E$6,1),1)))</f>
        <v/>
      </c>
      <c r="F106" s="57">
        <f>IF($A106="","",SUMIFS('Bill Log'!$F$6:$F$2505,'Bill Log'!$B$6:$B$2505,$A106,'Bill Log'!$A$6:$A$2505,"&gt;="&amp;DATE($B$3,F$6,1),'Bill Log'!$A$6:$A$2505,"&lt;"&amp;EDATE(DATE($B$3,F$6,1),1)))</f>
        <v/>
      </c>
      <c r="G106" s="57">
        <f>IF($A106="","",SUMIFS('Bill Log'!$F$6:$F$2505,'Bill Log'!$B$6:$B$2505,$A106,'Bill Log'!$A$6:$A$2505,"&gt;="&amp;DATE($B$3,G$6,1),'Bill Log'!$A$6:$A$2505,"&lt;"&amp;EDATE(DATE($B$3,G$6,1),1)))</f>
        <v/>
      </c>
      <c r="H106" s="57">
        <f>IF($A106="","",SUMIFS('Bill Log'!$F$6:$F$2505,'Bill Log'!$B$6:$B$2505,$A106,'Bill Log'!$A$6:$A$2505,"&gt;="&amp;DATE($B$3,H$6,1),'Bill Log'!$A$6:$A$2505,"&lt;"&amp;EDATE(DATE($B$3,H$6,1),1)))</f>
        <v/>
      </c>
      <c r="I106" s="57">
        <f>IF($A106="","",SUMIFS('Bill Log'!$F$6:$F$2505,'Bill Log'!$B$6:$B$2505,$A106,'Bill Log'!$A$6:$A$2505,"&gt;="&amp;DATE($B$3,I$6,1),'Bill Log'!$A$6:$A$2505,"&lt;"&amp;EDATE(DATE($B$3,I$6,1),1)))</f>
        <v/>
      </c>
      <c r="J106" s="57">
        <f>IF($A106="","",SUMIFS('Bill Log'!$F$6:$F$2505,'Bill Log'!$B$6:$B$2505,$A106,'Bill Log'!$A$6:$A$2505,"&gt;="&amp;DATE($B$3,J$6,1),'Bill Log'!$A$6:$A$2505,"&lt;"&amp;EDATE(DATE($B$3,J$6,1),1)))</f>
        <v/>
      </c>
      <c r="K106" s="57">
        <f>IF($A106="","",SUMIFS('Bill Log'!$F$6:$F$2505,'Bill Log'!$B$6:$B$2505,$A106,'Bill Log'!$A$6:$A$2505,"&gt;="&amp;DATE($B$3,K$6,1),'Bill Log'!$A$6:$A$2505,"&lt;"&amp;EDATE(DATE($B$3,K$6,1),1)))</f>
        <v/>
      </c>
      <c r="L106" s="57">
        <f>IF($A106="","",SUMIFS('Bill Log'!$F$6:$F$2505,'Bill Log'!$B$6:$B$2505,$A106,'Bill Log'!$A$6:$A$2505,"&gt;="&amp;DATE($B$3,L$6,1),'Bill Log'!$A$6:$A$2505,"&lt;"&amp;EDATE(DATE($B$3,L$6,1),1)))</f>
        <v/>
      </c>
      <c r="M106" s="57">
        <f>IF($A106="","",SUMIFS('Bill Log'!$F$6:$F$2505,'Bill Log'!$B$6:$B$2505,$A106,'Bill Log'!$A$6:$A$2505,"&gt;="&amp;DATE($B$3,M$6,1),'Bill Log'!$A$6:$A$2505,"&lt;"&amp;EDATE(DATE($B$3,M$6,1),1)))</f>
        <v/>
      </c>
      <c r="N106" s="58">
        <f>IF($A106="","",SUM(B106:M106))</f>
        <v/>
      </c>
      <c r="O106" s="50" t="n"/>
    </row>
    <row r="107" ht="15" customHeight="1" s="36">
      <c r="A107" s="50">
        <f>IF(Lists!A76="","",Lists!A76)</f>
        <v/>
      </c>
      <c r="B107" s="57">
        <f>IF($A107="","",SUMIFS('Bill Log'!$F$6:$F$2505,'Bill Log'!$B$6:$B$2505,$A107,'Bill Log'!$A$6:$A$2505,"&gt;="&amp;DATE($B$3,B$6,1),'Bill Log'!$A$6:$A$2505,"&lt;"&amp;EDATE(DATE($B$3,B$6,1),1)))</f>
        <v/>
      </c>
      <c r="C107" s="57">
        <f>IF($A107="","",SUMIFS('Bill Log'!$F$6:$F$2505,'Bill Log'!$B$6:$B$2505,$A107,'Bill Log'!$A$6:$A$2505,"&gt;="&amp;DATE($B$3,C$6,1),'Bill Log'!$A$6:$A$2505,"&lt;"&amp;EDATE(DATE($B$3,C$6,1),1)))</f>
        <v/>
      </c>
      <c r="D107" s="57">
        <f>IF($A107="","",SUMIFS('Bill Log'!$F$6:$F$2505,'Bill Log'!$B$6:$B$2505,$A107,'Bill Log'!$A$6:$A$2505,"&gt;="&amp;DATE($B$3,D$6,1),'Bill Log'!$A$6:$A$2505,"&lt;"&amp;EDATE(DATE($B$3,D$6,1),1)))</f>
        <v/>
      </c>
      <c r="E107" s="57">
        <f>IF($A107="","",SUMIFS('Bill Log'!$F$6:$F$2505,'Bill Log'!$B$6:$B$2505,$A107,'Bill Log'!$A$6:$A$2505,"&gt;="&amp;DATE($B$3,E$6,1),'Bill Log'!$A$6:$A$2505,"&lt;"&amp;EDATE(DATE($B$3,E$6,1),1)))</f>
        <v/>
      </c>
      <c r="F107" s="57">
        <f>IF($A107="","",SUMIFS('Bill Log'!$F$6:$F$2505,'Bill Log'!$B$6:$B$2505,$A107,'Bill Log'!$A$6:$A$2505,"&gt;="&amp;DATE($B$3,F$6,1),'Bill Log'!$A$6:$A$2505,"&lt;"&amp;EDATE(DATE($B$3,F$6,1),1)))</f>
        <v/>
      </c>
      <c r="G107" s="57">
        <f>IF($A107="","",SUMIFS('Bill Log'!$F$6:$F$2505,'Bill Log'!$B$6:$B$2505,$A107,'Bill Log'!$A$6:$A$2505,"&gt;="&amp;DATE($B$3,G$6,1),'Bill Log'!$A$6:$A$2505,"&lt;"&amp;EDATE(DATE($B$3,G$6,1),1)))</f>
        <v/>
      </c>
      <c r="H107" s="57">
        <f>IF($A107="","",SUMIFS('Bill Log'!$F$6:$F$2505,'Bill Log'!$B$6:$B$2505,$A107,'Bill Log'!$A$6:$A$2505,"&gt;="&amp;DATE($B$3,H$6,1),'Bill Log'!$A$6:$A$2505,"&lt;"&amp;EDATE(DATE($B$3,H$6,1),1)))</f>
        <v/>
      </c>
      <c r="I107" s="57">
        <f>IF($A107="","",SUMIFS('Bill Log'!$F$6:$F$2505,'Bill Log'!$B$6:$B$2505,$A107,'Bill Log'!$A$6:$A$2505,"&gt;="&amp;DATE($B$3,I$6,1),'Bill Log'!$A$6:$A$2505,"&lt;"&amp;EDATE(DATE($B$3,I$6,1),1)))</f>
        <v/>
      </c>
      <c r="J107" s="57">
        <f>IF($A107="","",SUMIFS('Bill Log'!$F$6:$F$2505,'Bill Log'!$B$6:$B$2505,$A107,'Bill Log'!$A$6:$A$2505,"&gt;="&amp;DATE($B$3,J$6,1),'Bill Log'!$A$6:$A$2505,"&lt;"&amp;EDATE(DATE($B$3,J$6,1),1)))</f>
        <v/>
      </c>
      <c r="K107" s="57">
        <f>IF($A107="","",SUMIFS('Bill Log'!$F$6:$F$2505,'Bill Log'!$B$6:$B$2505,$A107,'Bill Log'!$A$6:$A$2505,"&gt;="&amp;DATE($B$3,K$6,1),'Bill Log'!$A$6:$A$2505,"&lt;"&amp;EDATE(DATE($B$3,K$6,1),1)))</f>
        <v/>
      </c>
      <c r="L107" s="57">
        <f>IF($A107="","",SUMIFS('Bill Log'!$F$6:$F$2505,'Bill Log'!$B$6:$B$2505,$A107,'Bill Log'!$A$6:$A$2505,"&gt;="&amp;DATE($B$3,L$6,1),'Bill Log'!$A$6:$A$2505,"&lt;"&amp;EDATE(DATE($B$3,L$6,1),1)))</f>
        <v/>
      </c>
      <c r="M107" s="57">
        <f>IF($A107="","",SUMIFS('Bill Log'!$F$6:$F$2505,'Bill Log'!$B$6:$B$2505,$A107,'Bill Log'!$A$6:$A$2505,"&gt;="&amp;DATE($B$3,M$6,1),'Bill Log'!$A$6:$A$2505,"&lt;"&amp;EDATE(DATE($B$3,M$6,1),1)))</f>
        <v/>
      </c>
      <c r="N107" s="58">
        <f>IF($A107="","",SUM(B107:M107))</f>
        <v/>
      </c>
      <c r="O107" s="50" t="n"/>
    </row>
    <row r="108" ht="15" customHeight="1" s="36">
      <c r="A108" s="50">
        <f>IF(Lists!A77="","",Lists!A77)</f>
        <v/>
      </c>
      <c r="B108" s="57">
        <f>IF($A108="","",SUMIFS('Bill Log'!$F$6:$F$2505,'Bill Log'!$B$6:$B$2505,$A108,'Bill Log'!$A$6:$A$2505,"&gt;="&amp;DATE($B$3,B$6,1),'Bill Log'!$A$6:$A$2505,"&lt;"&amp;EDATE(DATE($B$3,B$6,1),1)))</f>
        <v/>
      </c>
      <c r="C108" s="57">
        <f>IF($A108="","",SUMIFS('Bill Log'!$F$6:$F$2505,'Bill Log'!$B$6:$B$2505,$A108,'Bill Log'!$A$6:$A$2505,"&gt;="&amp;DATE($B$3,C$6,1),'Bill Log'!$A$6:$A$2505,"&lt;"&amp;EDATE(DATE($B$3,C$6,1),1)))</f>
        <v/>
      </c>
      <c r="D108" s="57">
        <f>IF($A108="","",SUMIFS('Bill Log'!$F$6:$F$2505,'Bill Log'!$B$6:$B$2505,$A108,'Bill Log'!$A$6:$A$2505,"&gt;="&amp;DATE($B$3,D$6,1),'Bill Log'!$A$6:$A$2505,"&lt;"&amp;EDATE(DATE($B$3,D$6,1),1)))</f>
        <v/>
      </c>
      <c r="E108" s="57">
        <f>IF($A108="","",SUMIFS('Bill Log'!$F$6:$F$2505,'Bill Log'!$B$6:$B$2505,$A108,'Bill Log'!$A$6:$A$2505,"&gt;="&amp;DATE($B$3,E$6,1),'Bill Log'!$A$6:$A$2505,"&lt;"&amp;EDATE(DATE($B$3,E$6,1),1)))</f>
        <v/>
      </c>
      <c r="F108" s="57">
        <f>IF($A108="","",SUMIFS('Bill Log'!$F$6:$F$2505,'Bill Log'!$B$6:$B$2505,$A108,'Bill Log'!$A$6:$A$2505,"&gt;="&amp;DATE($B$3,F$6,1),'Bill Log'!$A$6:$A$2505,"&lt;"&amp;EDATE(DATE($B$3,F$6,1),1)))</f>
        <v/>
      </c>
      <c r="G108" s="57">
        <f>IF($A108="","",SUMIFS('Bill Log'!$F$6:$F$2505,'Bill Log'!$B$6:$B$2505,$A108,'Bill Log'!$A$6:$A$2505,"&gt;="&amp;DATE($B$3,G$6,1),'Bill Log'!$A$6:$A$2505,"&lt;"&amp;EDATE(DATE($B$3,G$6,1),1)))</f>
        <v/>
      </c>
      <c r="H108" s="57">
        <f>IF($A108="","",SUMIFS('Bill Log'!$F$6:$F$2505,'Bill Log'!$B$6:$B$2505,$A108,'Bill Log'!$A$6:$A$2505,"&gt;="&amp;DATE($B$3,H$6,1),'Bill Log'!$A$6:$A$2505,"&lt;"&amp;EDATE(DATE($B$3,H$6,1),1)))</f>
        <v/>
      </c>
      <c r="I108" s="57">
        <f>IF($A108="","",SUMIFS('Bill Log'!$F$6:$F$2505,'Bill Log'!$B$6:$B$2505,$A108,'Bill Log'!$A$6:$A$2505,"&gt;="&amp;DATE($B$3,I$6,1),'Bill Log'!$A$6:$A$2505,"&lt;"&amp;EDATE(DATE($B$3,I$6,1),1)))</f>
        <v/>
      </c>
      <c r="J108" s="57">
        <f>IF($A108="","",SUMIFS('Bill Log'!$F$6:$F$2505,'Bill Log'!$B$6:$B$2505,$A108,'Bill Log'!$A$6:$A$2505,"&gt;="&amp;DATE($B$3,J$6,1),'Bill Log'!$A$6:$A$2505,"&lt;"&amp;EDATE(DATE($B$3,J$6,1),1)))</f>
        <v/>
      </c>
      <c r="K108" s="57">
        <f>IF($A108="","",SUMIFS('Bill Log'!$F$6:$F$2505,'Bill Log'!$B$6:$B$2505,$A108,'Bill Log'!$A$6:$A$2505,"&gt;="&amp;DATE($B$3,K$6,1),'Bill Log'!$A$6:$A$2505,"&lt;"&amp;EDATE(DATE($B$3,K$6,1),1)))</f>
        <v/>
      </c>
      <c r="L108" s="57">
        <f>IF($A108="","",SUMIFS('Bill Log'!$F$6:$F$2505,'Bill Log'!$B$6:$B$2505,$A108,'Bill Log'!$A$6:$A$2505,"&gt;="&amp;DATE($B$3,L$6,1),'Bill Log'!$A$6:$A$2505,"&lt;"&amp;EDATE(DATE($B$3,L$6,1),1)))</f>
        <v/>
      </c>
      <c r="M108" s="57">
        <f>IF($A108="","",SUMIFS('Bill Log'!$F$6:$F$2505,'Bill Log'!$B$6:$B$2505,$A108,'Bill Log'!$A$6:$A$2505,"&gt;="&amp;DATE($B$3,M$6,1),'Bill Log'!$A$6:$A$2505,"&lt;"&amp;EDATE(DATE($B$3,M$6,1),1)))</f>
        <v/>
      </c>
      <c r="N108" s="58">
        <f>IF($A108="","",SUM(B108:M108))</f>
        <v/>
      </c>
      <c r="O108" s="50" t="n"/>
    </row>
    <row r="109" ht="15" customHeight="1" s="36">
      <c r="A109" s="50">
        <f>IF(Lists!A78="","",Lists!A78)</f>
        <v/>
      </c>
      <c r="B109" s="57">
        <f>IF($A109="","",SUMIFS('Bill Log'!$F$6:$F$2505,'Bill Log'!$B$6:$B$2505,$A109,'Bill Log'!$A$6:$A$2505,"&gt;="&amp;DATE($B$3,B$6,1),'Bill Log'!$A$6:$A$2505,"&lt;"&amp;EDATE(DATE($B$3,B$6,1),1)))</f>
        <v/>
      </c>
      <c r="C109" s="57">
        <f>IF($A109="","",SUMIFS('Bill Log'!$F$6:$F$2505,'Bill Log'!$B$6:$B$2505,$A109,'Bill Log'!$A$6:$A$2505,"&gt;="&amp;DATE($B$3,C$6,1),'Bill Log'!$A$6:$A$2505,"&lt;"&amp;EDATE(DATE($B$3,C$6,1),1)))</f>
        <v/>
      </c>
      <c r="D109" s="57">
        <f>IF($A109="","",SUMIFS('Bill Log'!$F$6:$F$2505,'Bill Log'!$B$6:$B$2505,$A109,'Bill Log'!$A$6:$A$2505,"&gt;="&amp;DATE($B$3,D$6,1),'Bill Log'!$A$6:$A$2505,"&lt;"&amp;EDATE(DATE($B$3,D$6,1),1)))</f>
        <v/>
      </c>
      <c r="E109" s="57">
        <f>IF($A109="","",SUMIFS('Bill Log'!$F$6:$F$2505,'Bill Log'!$B$6:$B$2505,$A109,'Bill Log'!$A$6:$A$2505,"&gt;="&amp;DATE($B$3,E$6,1),'Bill Log'!$A$6:$A$2505,"&lt;"&amp;EDATE(DATE($B$3,E$6,1),1)))</f>
        <v/>
      </c>
      <c r="F109" s="57">
        <f>IF($A109="","",SUMIFS('Bill Log'!$F$6:$F$2505,'Bill Log'!$B$6:$B$2505,$A109,'Bill Log'!$A$6:$A$2505,"&gt;="&amp;DATE($B$3,F$6,1),'Bill Log'!$A$6:$A$2505,"&lt;"&amp;EDATE(DATE($B$3,F$6,1),1)))</f>
        <v/>
      </c>
      <c r="G109" s="57">
        <f>IF($A109="","",SUMIFS('Bill Log'!$F$6:$F$2505,'Bill Log'!$B$6:$B$2505,$A109,'Bill Log'!$A$6:$A$2505,"&gt;="&amp;DATE($B$3,G$6,1),'Bill Log'!$A$6:$A$2505,"&lt;"&amp;EDATE(DATE($B$3,G$6,1),1)))</f>
        <v/>
      </c>
      <c r="H109" s="57">
        <f>IF($A109="","",SUMIFS('Bill Log'!$F$6:$F$2505,'Bill Log'!$B$6:$B$2505,$A109,'Bill Log'!$A$6:$A$2505,"&gt;="&amp;DATE($B$3,H$6,1),'Bill Log'!$A$6:$A$2505,"&lt;"&amp;EDATE(DATE($B$3,H$6,1),1)))</f>
        <v/>
      </c>
      <c r="I109" s="57">
        <f>IF($A109="","",SUMIFS('Bill Log'!$F$6:$F$2505,'Bill Log'!$B$6:$B$2505,$A109,'Bill Log'!$A$6:$A$2505,"&gt;="&amp;DATE($B$3,I$6,1),'Bill Log'!$A$6:$A$2505,"&lt;"&amp;EDATE(DATE($B$3,I$6,1),1)))</f>
        <v/>
      </c>
      <c r="J109" s="57">
        <f>IF($A109="","",SUMIFS('Bill Log'!$F$6:$F$2505,'Bill Log'!$B$6:$B$2505,$A109,'Bill Log'!$A$6:$A$2505,"&gt;="&amp;DATE($B$3,J$6,1),'Bill Log'!$A$6:$A$2505,"&lt;"&amp;EDATE(DATE($B$3,J$6,1),1)))</f>
        <v/>
      </c>
      <c r="K109" s="57">
        <f>IF($A109="","",SUMIFS('Bill Log'!$F$6:$F$2505,'Bill Log'!$B$6:$B$2505,$A109,'Bill Log'!$A$6:$A$2505,"&gt;="&amp;DATE($B$3,K$6,1),'Bill Log'!$A$6:$A$2505,"&lt;"&amp;EDATE(DATE($B$3,K$6,1),1)))</f>
        <v/>
      </c>
      <c r="L109" s="57">
        <f>IF($A109="","",SUMIFS('Bill Log'!$F$6:$F$2505,'Bill Log'!$B$6:$B$2505,$A109,'Bill Log'!$A$6:$A$2505,"&gt;="&amp;DATE($B$3,L$6,1),'Bill Log'!$A$6:$A$2505,"&lt;"&amp;EDATE(DATE($B$3,L$6,1),1)))</f>
        <v/>
      </c>
      <c r="M109" s="57">
        <f>IF($A109="","",SUMIFS('Bill Log'!$F$6:$F$2505,'Bill Log'!$B$6:$B$2505,$A109,'Bill Log'!$A$6:$A$2505,"&gt;="&amp;DATE($B$3,M$6,1),'Bill Log'!$A$6:$A$2505,"&lt;"&amp;EDATE(DATE($B$3,M$6,1),1)))</f>
        <v/>
      </c>
      <c r="N109" s="58">
        <f>IF($A109="","",SUM(B109:M109))</f>
        <v/>
      </c>
      <c r="O109" s="50" t="n"/>
    </row>
    <row r="110" ht="15" customHeight="1" s="36">
      <c r="A110" s="50">
        <f>IF(Lists!A79="","",Lists!A79)</f>
        <v/>
      </c>
      <c r="B110" s="57">
        <f>IF($A110="","",SUMIFS('Bill Log'!$F$6:$F$2505,'Bill Log'!$B$6:$B$2505,$A110,'Bill Log'!$A$6:$A$2505,"&gt;="&amp;DATE($B$3,B$6,1),'Bill Log'!$A$6:$A$2505,"&lt;"&amp;EDATE(DATE($B$3,B$6,1),1)))</f>
        <v/>
      </c>
      <c r="C110" s="57">
        <f>IF($A110="","",SUMIFS('Bill Log'!$F$6:$F$2505,'Bill Log'!$B$6:$B$2505,$A110,'Bill Log'!$A$6:$A$2505,"&gt;="&amp;DATE($B$3,C$6,1),'Bill Log'!$A$6:$A$2505,"&lt;"&amp;EDATE(DATE($B$3,C$6,1),1)))</f>
        <v/>
      </c>
      <c r="D110" s="57">
        <f>IF($A110="","",SUMIFS('Bill Log'!$F$6:$F$2505,'Bill Log'!$B$6:$B$2505,$A110,'Bill Log'!$A$6:$A$2505,"&gt;="&amp;DATE($B$3,D$6,1),'Bill Log'!$A$6:$A$2505,"&lt;"&amp;EDATE(DATE($B$3,D$6,1),1)))</f>
        <v/>
      </c>
      <c r="E110" s="57">
        <f>IF($A110="","",SUMIFS('Bill Log'!$F$6:$F$2505,'Bill Log'!$B$6:$B$2505,$A110,'Bill Log'!$A$6:$A$2505,"&gt;="&amp;DATE($B$3,E$6,1),'Bill Log'!$A$6:$A$2505,"&lt;"&amp;EDATE(DATE($B$3,E$6,1),1)))</f>
        <v/>
      </c>
      <c r="F110" s="57">
        <f>IF($A110="","",SUMIFS('Bill Log'!$F$6:$F$2505,'Bill Log'!$B$6:$B$2505,$A110,'Bill Log'!$A$6:$A$2505,"&gt;="&amp;DATE($B$3,F$6,1),'Bill Log'!$A$6:$A$2505,"&lt;"&amp;EDATE(DATE($B$3,F$6,1),1)))</f>
        <v/>
      </c>
      <c r="G110" s="57">
        <f>IF($A110="","",SUMIFS('Bill Log'!$F$6:$F$2505,'Bill Log'!$B$6:$B$2505,$A110,'Bill Log'!$A$6:$A$2505,"&gt;="&amp;DATE($B$3,G$6,1),'Bill Log'!$A$6:$A$2505,"&lt;"&amp;EDATE(DATE($B$3,G$6,1),1)))</f>
        <v/>
      </c>
      <c r="H110" s="57">
        <f>IF($A110="","",SUMIFS('Bill Log'!$F$6:$F$2505,'Bill Log'!$B$6:$B$2505,$A110,'Bill Log'!$A$6:$A$2505,"&gt;="&amp;DATE($B$3,H$6,1),'Bill Log'!$A$6:$A$2505,"&lt;"&amp;EDATE(DATE($B$3,H$6,1),1)))</f>
        <v/>
      </c>
      <c r="I110" s="57">
        <f>IF($A110="","",SUMIFS('Bill Log'!$F$6:$F$2505,'Bill Log'!$B$6:$B$2505,$A110,'Bill Log'!$A$6:$A$2505,"&gt;="&amp;DATE($B$3,I$6,1),'Bill Log'!$A$6:$A$2505,"&lt;"&amp;EDATE(DATE($B$3,I$6,1),1)))</f>
        <v/>
      </c>
      <c r="J110" s="57">
        <f>IF($A110="","",SUMIFS('Bill Log'!$F$6:$F$2505,'Bill Log'!$B$6:$B$2505,$A110,'Bill Log'!$A$6:$A$2505,"&gt;="&amp;DATE($B$3,J$6,1),'Bill Log'!$A$6:$A$2505,"&lt;"&amp;EDATE(DATE($B$3,J$6,1),1)))</f>
        <v/>
      </c>
      <c r="K110" s="57">
        <f>IF($A110="","",SUMIFS('Bill Log'!$F$6:$F$2505,'Bill Log'!$B$6:$B$2505,$A110,'Bill Log'!$A$6:$A$2505,"&gt;="&amp;DATE($B$3,K$6,1),'Bill Log'!$A$6:$A$2505,"&lt;"&amp;EDATE(DATE($B$3,K$6,1),1)))</f>
        <v/>
      </c>
      <c r="L110" s="57">
        <f>IF($A110="","",SUMIFS('Bill Log'!$F$6:$F$2505,'Bill Log'!$B$6:$B$2505,$A110,'Bill Log'!$A$6:$A$2505,"&gt;="&amp;DATE($B$3,L$6,1),'Bill Log'!$A$6:$A$2505,"&lt;"&amp;EDATE(DATE($B$3,L$6,1),1)))</f>
        <v/>
      </c>
      <c r="M110" s="57">
        <f>IF($A110="","",SUMIFS('Bill Log'!$F$6:$F$2505,'Bill Log'!$B$6:$B$2505,$A110,'Bill Log'!$A$6:$A$2505,"&gt;="&amp;DATE($B$3,M$6,1),'Bill Log'!$A$6:$A$2505,"&lt;"&amp;EDATE(DATE($B$3,M$6,1),1)))</f>
        <v/>
      </c>
      <c r="N110" s="58">
        <f>IF($A110="","",SUM(B110:M110))</f>
        <v/>
      </c>
      <c r="O110" s="50" t="n"/>
    </row>
    <row r="111" ht="15" customHeight="1" s="36">
      <c r="A111" s="50">
        <f>IF(Lists!A80="","",Lists!A80)</f>
        <v/>
      </c>
      <c r="B111" s="57">
        <f>IF($A111="","",SUMIFS('Bill Log'!$F$6:$F$2505,'Bill Log'!$B$6:$B$2505,$A111,'Bill Log'!$A$6:$A$2505,"&gt;="&amp;DATE($B$3,B$6,1),'Bill Log'!$A$6:$A$2505,"&lt;"&amp;EDATE(DATE($B$3,B$6,1),1)))</f>
        <v/>
      </c>
      <c r="C111" s="57">
        <f>IF($A111="","",SUMIFS('Bill Log'!$F$6:$F$2505,'Bill Log'!$B$6:$B$2505,$A111,'Bill Log'!$A$6:$A$2505,"&gt;="&amp;DATE($B$3,C$6,1),'Bill Log'!$A$6:$A$2505,"&lt;"&amp;EDATE(DATE($B$3,C$6,1),1)))</f>
        <v/>
      </c>
      <c r="D111" s="57">
        <f>IF($A111="","",SUMIFS('Bill Log'!$F$6:$F$2505,'Bill Log'!$B$6:$B$2505,$A111,'Bill Log'!$A$6:$A$2505,"&gt;="&amp;DATE($B$3,D$6,1),'Bill Log'!$A$6:$A$2505,"&lt;"&amp;EDATE(DATE($B$3,D$6,1),1)))</f>
        <v/>
      </c>
      <c r="E111" s="57">
        <f>IF($A111="","",SUMIFS('Bill Log'!$F$6:$F$2505,'Bill Log'!$B$6:$B$2505,$A111,'Bill Log'!$A$6:$A$2505,"&gt;="&amp;DATE($B$3,E$6,1),'Bill Log'!$A$6:$A$2505,"&lt;"&amp;EDATE(DATE($B$3,E$6,1),1)))</f>
        <v/>
      </c>
      <c r="F111" s="57">
        <f>IF($A111="","",SUMIFS('Bill Log'!$F$6:$F$2505,'Bill Log'!$B$6:$B$2505,$A111,'Bill Log'!$A$6:$A$2505,"&gt;="&amp;DATE($B$3,F$6,1),'Bill Log'!$A$6:$A$2505,"&lt;"&amp;EDATE(DATE($B$3,F$6,1),1)))</f>
        <v/>
      </c>
      <c r="G111" s="57">
        <f>IF($A111="","",SUMIFS('Bill Log'!$F$6:$F$2505,'Bill Log'!$B$6:$B$2505,$A111,'Bill Log'!$A$6:$A$2505,"&gt;="&amp;DATE($B$3,G$6,1),'Bill Log'!$A$6:$A$2505,"&lt;"&amp;EDATE(DATE($B$3,G$6,1),1)))</f>
        <v/>
      </c>
      <c r="H111" s="57">
        <f>IF($A111="","",SUMIFS('Bill Log'!$F$6:$F$2505,'Bill Log'!$B$6:$B$2505,$A111,'Bill Log'!$A$6:$A$2505,"&gt;="&amp;DATE($B$3,H$6,1),'Bill Log'!$A$6:$A$2505,"&lt;"&amp;EDATE(DATE($B$3,H$6,1),1)))</f>
        <v/>
      </c>
      <c r="I111" s="57">
        <f>IF($A111="","",SUMIFS('Bill Log'!$F$6:$F$2505,'Bill Log'!$B$6:$B$2505,$A111,'Bill Log'!$A$6:$A$2505,"&gt;="&amp;DATE($B$3,I$6,1),'Bill Log'!$A$6:$A$2505,"&lt;"&amp;EDATE(DATE($B$3,I$6,1),1)))</f>
        <v/>
      </c>
      <c r="J111" s="57">
        <f>IF($A111="","",SUMIFS('Bill Log'!$F$6:$F$2505,'Bill Log'!$B$6:$B$2505,$A111,'Bill Log'!$A$6:$A$2505,"&gt;="&amp;DATE($B$3,J$6,1),'Bill Log'!$A$6:$A$2505,"&lt;"&amp;EDATE(DATE($B$3,J$6,1),1)))</f>
        <v/>
      </c>
      <c r="K111" s="57">
        <f>IF($A111="","",SUMIFS('Bill Log'!$F$6:$F$2505,'Bill Log'!$B$6:$B$2505,$A111,'Bill Log'!$A$6:$A$2505,"&gt;="&amp;DATE($B$3,K$6,1),'Bill Log'!$A$6:$A$2505,"&lt;"&amp;EDATE(DATE($B$3,K$6,1),1)))</f>
        <v/>
      </c>
      <c r="L111" s="57">
        <f>IF($A111="","",SUMIFS('Bill Log'!$F$6:$F$2505,'Bill Log'!$B$6:$B$2505,$A111,'Bill Log'!$A$6:$A$2505,"&gt;="&amp;DATE($B$3,L$6,1),'Bill Log'!$A$6:$A$2505,"&lt;"&amp;EDATE(DATE($B$3,L$6,1),1)))</f>
        <v/>
      </c>
      <c r="M111" s="57">
        <f>IF($A111="","",SUMIFS('Bill Log'!$F$6:$F$2505,'Bill Log'!$B$6:$B$2505,$A111,'Bill Log'!$A$6:$A$2505,"&gt;="&amp;DATE($B$3,M$6,1),'Bill Log'!$A$6:$A$2505,"&lt;"&amp;EDATE(DATE($B$3,M$6,1),1)))</f>
        <v/>
      </c>
      <c r="N111" s="58">
        <f>IF($A111="","",SUM(B111:M111))</f>
        <v/>
      </c>
      <c r="O111" s="50" t="n"/>
    </row>
    <row r="112" ht="15" customHeight="1" s="36">
      <c r="A112" s="50">
        <f>IF(Lists!A81="","",Lists!A81)</f>
        <v/>
      </c>
      <c r="B112" s="57">
        <f>IF($A112="","",SUMIFS('Bill Log'!$F$6:$F$2505,'Bill Log'!$B$6:$B$2505,$A112,'Bill Log'!$A$6:$A$2505,"&gt;="&amp;DATE($B$3,B$6,1),'Bill Log'!$A$6:$A$2505,"&lt;"&amp;EDATE(DATE($B$3,B$6,1),1)))</f>
        <v/>
      </c>
      <c r="C112" s="57">
        <f>IF($A112="","",SUMIFS('Bill Log'!$F$6:$F$2505,'Bill Log'!$B$6:$B$2505,$A112,'Bill Log'!$A$6:$A$2505,"&gt;="&amp;DATE($B$3,C$6,1),'Bill Log'!$A$6:$A$2505,"&lt;"&amp;EDATE(DATE($B$3,C$6,1),1)))</f>
        <v/>
      </c>
      <c r="D112" s="57">
        <f>IF($A112="","",SUMIFS('Bill Log'!$F$6:$F$2505,'Bill Log'!$B$6:$B$2505,$A112,'Bill Log'!$A$6:$A$2505,"&gt;="&amp;DATE($B$3,D$6,1),'Bill Log'!$A$6:$A$2505,"&lt;"&amp;EDATE(DATE($B$3,D$6,1),1)))</f>
        <v/>
      </c>
      <c r="E112" s="57">
        <f>IF($A112="","",SUMIFS('Bill Log'!$F$6:$F$2505,'Bill Log'!$B$6:$B$2505,$A112,'Bill Log'!$A$6:$A$2505,"&gt;="&amp;DATE($B$3,E$6,1),'Bill Log'!$A$6:$A$2505,"&lt;"&amp;EDATE(DATE($B$3,E$6,1),1)))</f>
        <v/>
      </c>
      <c r="F112" s="57">
        <f>IF($A112="","",SUMIFS('Bill Log'!$F$6:$F$2505,'Bill Log'!$B$6:$B$2505,$A112,'Bill Log'!$A$6:$A$2505,"&gt;="&amp;DATE($B$3,F$6,1),'Bill Log'!$A$6:$A$2505,"&lt;"&amp;EDATE(DATE($B$3,F$6,1),1)))</f>
        <v/>
      </c>
      <c r="G112" s="57">
        <f>IF($A112="","",SUMIFS('Bill Log'!$F$6:$F$2505,'Bill Log'!$B$6:$B$2505,$A112,'Bill Log'!$A$6:$A$2505,"&gt;="&amp;DATE($B$3,G$6,1),'Bill Log'!$A$6:$A$2505,"&lt;"&amp;EDATE(DATE($B$3,G$6,1),1)))</f>
        <v/>
      </c>
      <c r="H112" s="57">
        <f>IF($A112="","",SUMIFS('Bill Log'!$F$6:$F$2505,'Bill Log'!$B$6:$B$2505,$A112,'Bill Log'!$A$6:$A$2505,"&gt;="&amp;DATE($B$3,H$6,1),'Bill Log'!$A$6:$A$2505,"&lt;"&amp;EDATE(DATE($B$3,H$6,1),1)))</f>
        <v/>
      </c>
      <c r="I112" s="57">
        <f>IF($A112="","",SUMIFS('Bill Log'!$F$6:$F$2505,'Bill Log'!$B$6:$B$2505,$A112,'Bill Log'!$A$6:$A$2505,"&gt;="&amp;DATE($B$3,I$6,1),'Bill Log'!$A$6:$A$2505,"&lt;"&amp;EDATE(DATE($B$3,I$6,1),1)))</f>
        <v/>
      </c>
      <c r="J112" s="57">
        <f>IF($A112="","",SUMIFS('Bill Log'!$F$6:$F$2505,'Bill Log'!$B$6:$B$2505,$A112,'Bill Log'!$A$6:$A$2505,"&gt;="&amp;DATE($B$3,J$6,1),'Bill Log'!$A$6:$A$2505,"&lt;"&amp;EDATE(DATE($B$3,J$6,1),1)))</f>
        <v/>
      </c>
      <c r="K112" s="57">
        <f>IF($A112="","",SUMIFS('Bill Log'!$F$6:$F$2505,'Bill Log'!$B$6:$B$2505,$A112,'Bill Log'!$A$6:$A$2505,"&gt;="&amp;DATE($B$3,K$6,1),'Bill Log'!$A$6:$A$2505,"&lt;"&amp;EDATE(DATE($B$3,K$6,1),1)))</f>
        <v/>
      </c>
      <c r="L112" s="57">
        <f>IF($A112="","",SUMIFS('Bill Log'!$F$6:$F$2505,'Bill Log'!$B$6:$B$2505,$A112,'Bill Log'!$A$6:$A$2505,"&gt;="&amp;DATE($B$3,L$6,1),'Bill Log'!$A$6:$A$2505,"&lt;"&amp;EDATE(DATE($B$3,L$6,1),1)))</f>
        <v/>
      </c>
      <c r="M112" s="57">
        <f>IF($A112="","",SUMIFS('Bill Log'!$F$6:$F$2505,'Bill Log'!$B$6:$B$2505,$A112,'Bill Log'!$A$6:$A$2505,"&gt;="&amp;DATE($B$3,M$6,1),'Bill Log'!$A$6:$A$2505,"&lt;"&amp;EDATE(DATE($B$3,M$6,1),1)))</f>
        <v/>
      </c>
      <c r="N112" s="58">
        <f>IF($A112="","",SUM(B112:M112))</f>
        <v/>
      </c>
      <c r="O112" s="50" t="n"/>
    </row>
    <row r="113" ht="15" customHeight="1" s="36">
      <c r="A113" s="50">
        <f>IF(Lists!A82="","",Lists!A82)</f>
        <v/>
      </c>
      <c r="B113" s="57">
        <f>IF($A113="","",SUMIFS('Bill Log'!$F$6:$F$2505,'Bill Log'!$B$6:$B$2505,$A113,'Bill Log'!$A$6:$A$2505,"&gt;="&amp;DATE($B$3,B$6,1),'Bill Log'!$A$6:$A$2505,"&lt;"&amp;EDATE(DATE($B$3,B$6,1),1)))</f>
        <v/>
      </c>
      <c r="C113" s="57">
        <f>IF($A113="","",SUMIFS('Bill Log'!$F$6:$F$2505,'Bill Log'!$B$6:$B$2505,$A113,'Bill Log'!$A$6:$A$2505,"&gt;="&amp;DATE($B$3,C$6,1),'Bill Log'!$A$6:$A$2505,"&lt;"&amp;EDATE(DATE($B$3,C$6,1),1)))</f>
        <v/>
      </c>
      <c r="D113" s="57">
        <f>IF($A113="","",SUMIFS('Bill Log'!$F$6:$F$2505,'Bill Log'!$B$6:$B$2505,$A113,'Bill Log'!$A$6:$A$2505,"&gt;="&amp;DATE($B$3,D$6,1),'Bill Log'!$A$6:$A$2505,"&lt;"&amp;EDATE(DATE($B$3,D$6,1),1)))</f>
        <v/>
      </c>
      <c r="E113" s="57">
        <f>IF($A113="","",SUMIFS('Bill Log'!$F$6:$F$2505,'Bill Log'!$B$6:$B$2505,$A113,'Bill Log'!$A$6:$A$2505,"&gt;="&amp;DATE($B$3,E$6,1),'Bill Log'!$A$6:$A$2505,"&lt;"&amp;EDATE(DATE($B$3,E$6,1),1)))</f>
        <v/>
      </c>
      <c r="F113" s="57">
        <f>IF($A113="","",SUMIFS('Bill Log'!$F$6:$F$2505,'Bill Log'!$B$6:$B$2505,$A113,'Bill Log'!$A$6:$A$2505,"&gt;="&amp;DATE($B$3,F$6,1),'Bill Log'!$A$6:$A$2505,"&lt;"&amp;EDATE(DATE($B$3,F$6,1),1)))</f>
        <v/>
      </c>
      <c r="G113" s="57">
        <f>IF($A113="","",SUMIFS('Bill Log'!$F$6:$F$2505,'Bill Log'!$B$6:$B$2505,$A113,'Bill Log'!$A$6:$A$2505,"&gt;="&amp;DATE($B$3,G$6,1),'Bill Log'!$A$6:$A$2505,"&lt;"&amp;EDATE(DATE($B$3,G$6,1),1)))</f>
        <v/>
      </c>
      <c r="H113" s="57">
        <f>IF($A113="","",SUMIFS('Bill Log'!$F$6:$F$2505,'Bill Log'!$B$6:$B$2505,$A113,'Bill Log'!$A$6:$A$2505,"&gt;="&amp;DATE($B$3,H$6,1),'Bill Log'!$A$6:$A$2505,"&lt;"&amp;EDATE(DATE($B$3,H$6,1),1)))</f>
        <v/>
      </c>
      <c r="I113" s="57">
        <f>IF($A113="","",SUMIFS('Bill Log'!$F$6:$F$2505,'Bill Log'!$B$6:$B$2505,$A113,'Bill Log'!$A$6:$A$2505,"&gt;="&amp;DATE($B$3,I$6,1),'Bill Log'!$A$6:$A$2505,"&lt;"&amp;EDATE(DATE($B$3,I$6,1),1)))</f>
        <v/>
      </c>
      <c r="J113" s="57">
        <f>IF($A113="","",SUMIFS('Bill Log'!$F$6:$F$2505,'Bill Log'!$B$6:$B$2505,$A113,'Bill Log'!$A$6:$A$2505,"&gt;="&amp;DATE($B$3,J$6,1),'Bill Log'!$A$6:$A$2505,"&lt;"&amp;EDATE(DATE($B$3,J$6,1),1)))</f>
        <v/>
      </c>
      <c r="K113" s="57">
        <f>IF($A113="","",SUMIFS('Bill Log'!$F$6:$F$2505,'Bill Log'!$B$6:$B$2505,$A113,'Bill Log'!$A$6:$A$2505,"&gt;="&amp;DATE($B$3,K$6,1),'Bill Log'!$A$6:$A$2505,"&lt;"&amp;EDATE(DATE($B$3,K$6,1),1)))</f>
        <v/>
      </c>
      <c r="L113" s="57">
        <f>IF($A113="","",SUMIFS('Bill Log'!$F$6:$F$2505,'Bill Log'!$B$6:$B$2505,$A113,'Bill Log'!$A$6:$A$2505,"&gt;="&amp;DATE($B$3,L$6,1),'Bill Log'!$A$6:$A$2505,"&lt;"&amp;EDATE(DATE($B$3,L$6,1),1)))</f>
        <v/>
      </c>
      <c r="M113" s="57">
        <f>IF($A113="","",SUMIFS('Bill Log'!$F$6:$F$2505,'Bill Log'!$B$6:$B$2505,$A113,'Bill Log'!$A$6:$A$2505,"&gt;="&amp;DATE($B$3,M$6,1),'Bill Log'!$A$6:$A$2505,"&lt;"&amp;EDATE(DATE($B$3,M$6,1),1)))</f>
        <v/>
      </c>
      <c r="N113" s="58">
        <f>IF($A113="","",SUM(B113:M113))</f>
        <v/>
      </c>
      <c r="O113" s="50" t="n"/>
    </row>
    <row r="114" ht="15" customHeight="1" s="36">
      <c r="A114" s="50">
        <f>IF(Lists!A83="","",Lists!A83)</f>
        <v/>
      </c>
      <c r="B114" s="57">
        <f>IF($A114="","",SUMIFS('Bill Log'!$F$6:$F$2505,'Bill Log'!$B$6:$B$2505,$A114,'Bill Log'!$A$6:$A$2505,"&gt;="&amp;DATE($B$3,B$6,1),'Bill Log'!$A$6:$A$2505,"&lt;"&amp;EDATE(DATE($B$3,B$6,1),1)))</f>
        <v/>
      </c>
      <c r="C114" s="57">
        <f>IF($A114="","",SUMIFS('Bill Log'!$F$6:$F$2505,'Bill Log'!$B$6:$B$2505,$A114,'Bill Log'!$A$6:$A$2505,"&gt;="&amp;DATE($B$3,C$6,1),'Bill Log'!$A$6:$A$2505,"&lt;"&amp;EDATE(DATE($B$3,C$6,1),1)))</f>
        <v/>
      </c>
      <c r="D114" s="57">
        <f>IF($A114="","",SUMIFS('Bill Log'!$F$6:$F$2505,'Bill Log'!$B$6:$B$2505,$A114,'Bill Log'!$A$6:$A$2505,"&gt;="&amp;DATE($B$3,D$6,1),'Bill Log'!$A$6:$A$2505,"&lt;"&amp;EDATE(DATE($B$3,D$6,1),1)))</f>
        <v/>
      </c>
      <c r="E114" s="57">
        <f>IF($A114="","",SUMIFS('Bill Log'!$F$6:$F$2505,'Bill Log'!$B$6:$B$2505,$A114,'Bill Log'!$A$6:$A$2505,"&gt;="&amp;DATE($B$3,E$6,1),'Bill Log'!$A$6:$A$2505,"&lt;"&amp;EDATE(DATE($B$3,E$6,1),1)))</f>
        <v/>
      </c>
      <c r="F114" s="57">
        <f>IF($A114="","",SUMIFS('Bill Log'!$F$6:$F$2505,'Bill Log'!$B$6:$B$2505,$A114,'Bill Log'!$A$6:$A$2505,"&gt;="&amp;DATE($B$3,F$6,1),'Bill Log'!$A$6:$A$2505,"&lt;"&amp;EDATE(DATE($B$3,F$6,1),1)))</f>
        <v/>
      </c>
      <c r="G114" s="57">
        <f>IF($A114="","",SUMIFS('Bill Log'!$F$6:$F$2505,'Bill Log'!$B$6:$B$2505,$A114,'Bill Log'!$A$6:$A$2505,"&gt;="&amp;DATE($B$3,G$6,1),'Bill Log'!$A$6:$A$2505,"&lt;"&amp;EDATE(DATE($B$3,G$6,1),1)))</f>
        <v/>
      </c>
      <c r="H114" s="57">
        <f>IF($A114="","",SUMIFS('Bill Log'!$F$6:$F$2505,'Bill Log'!$B$6:$B$2505,$A114,'Bill Log'!$A$6:$A$2505,"&gt;="&amp;DATE($B$3,H$6,1),'Bill Log'!$A$6:$A$2505,"&lt;"&amp;EDATE(DATE($B$3,H$6,1),1)))</f>
        <v/>
      </c>
      <c r="I114" s="57">
        <f>IF($A114="","",SUMIFS('Bill Log'!$F$6:$F$2505,'Bill Log'!$B$6:$B$2505,$A114,'Bill Log'!$A$6:$A$2505,"&gt;="&amp;DATE($B$3,I$6,1),'Bill Log'!$A$6:$A$2505,"&lt;"&amp;EDATE(DATE($B$3,I$6,1),1)))</f>
        <v/>
      </c>
      <c r="J114" s="57">
        <f>IF($A114="","",SUMIFS('Bill Log'!$F$6:$F$2505,'Bill Log'!$B$6:$B$2505,$A114,'Bill Log'!$A$6:$A$2505,"&gt;="&amp;DATE($B$3,J$6,1),'Bill Log'!$A$6:$A$2505,"&lt;"&amp;EDATE(DATE($B$3,J$6,1),1)))</f>
        <v/>
      </c>
      <c r="K114" s="57">
        <f>IF($A114="","",SUMIFS('Bill Log'!$F$6:$F$2505,'Bill Log'!$B$6:$B$2505,$A114,'Bill Log'!$A$6:$A$2505,"&gt;="&amp;DATE($B$3,K$6,1),'Bill Log'!$A$6:$A$2505,"&lt;"&amp;EDATE(DATE($B$3,K$6,1),1)))</f>
        <v/>
      </c>
      <c r="L114" s="57">
        <f>IF($A114="","",SUMIFS('Bill Log'!$F$6:$F$2505,'Bill Log'!$B$6:$B$2505,$A114,'Bill Log'!$A$6:$A$2505,"&gt;="&amp;DATE($B$3,L$6,1),'Bill Log'!$A$6:$A$2505,"&lt;"&amp;EDATE(DATE($B$3,L$6,1),1)))</f>
        <v/>
      </c>
      <c r="M114" s="57">
        <f>IF($A114="","",SUMIFS('Bill Log'!$F$6:$F$2505,'Bill Log'!$B$6:$B$2505,$A114,'Bill Log'!$A$6:$A$2505,"&gt;="&amp;DATE($B$3,M$6,1),'Bill Log'!$A$6:$A$2505,"&lt;"&amp;EDATE(DATE($B$3,M$6,1),1)))</f>
        <v/>
      </c>
      <c r="N114" s="58">
        <f>IF($A114="","",SUM(B114:M114))</f>
        <v/>
      </c>
      <c r="O114" s="50" t="n"/>
    </row>
    <row r="115" ht="15" customHeight="1" s="36">
      <c r="A115" s="50">
        <f>IF(Lists!A84="","",Lists!A84)</f>
        <v/>
      </c>
      <c r="B115" s="57">
        <f>IF($A115="","",SUMIFS('Bill Log'!$F$6:$F$2505,'Bill Log'!$B$6:$B$2505,$A115,'Bill Log'!$A$6:$A$2505,"&gt;="&amp;DATE($B$3,B$6,1),'Bill Log'!$A$6:$A$2505,"&lt;"&amp;EDATE(DATE($B$3,B$6,1),1)))</f>
        <v/>
      </c>
      <c r="C115" s="57">
        <f>IF($A115="","",SUMIFS('Bill Log'!$F$6:$F$2505,'Bill Log'!$B$6:$B$2505,$A115,'Bill Log'!$A$6:$A$2505,"&gt;="&amp;DATE($B$3,C$6,1),'Bill Log'!$A$6:$A$2505,"&lt;"&amp;EDATE(DATE($B$3,C$6,1),1)))</f>
        <v/>
      </c>
      <c r="D115" s="57">
        <f>IF($A115="","",SUMIFS('Bill Log'!$F$6:$F$2505,'Bill Log'!$B$6:$B$2505,$A115,'Bill Log'!$A$6:$A$2505,"&gt;="&amp;DATE($B$3,D$6,1),'Bill Log'!$A$6:$A$2505,"&lt;"&amp;EDATE(DATE($B$3,D$6,1),1)))</f>
        <v/>
      </c>
      <c r="E115" s="57">
        <f>IF($A115="","",SUMIFS('Bill Log'!$F$6:$F$2505,'Bill Log'!$B$6:$B$2505,$A115,'Bill Log'!$A$6:$A$2505,"&gt;="&amp;DATE($B$3,E$6,1),'Bill Log'!$A$6:$A$2505,"&lt;"&amp;EDATE(DATE($B$3,E$6,1),1)))</f>
        <v/>
      </c>
      <c r="F115" s="57">
        <f>IF($A115="","",SUMIFS('Bill Log'!$F$6:$F$2505,'Bill Log'!$B$6:$B$2505,$A115,'Bill Log'!$A$6:$A$2505,"&gt;="&amp;DATE($B$3,F$6,1),'Bill Log'!$A$6:$A$2505,"&lt;"&amp;EDATE(DATE($B$3,F$6,1),1)))</f>
        <v/>
      </c>
      <c r="G115" s="57">
        <f>IF($A115="","",SUMIFS('Bill Log'!$F$6:$F$2505,'Bill Log'!$B$6:$B$2505,$A115,'Bill Log'!$A$6:$A$2505,"&gt;="&amp;DATE($B$3,G$6,1),'Bill Log'!$A$6:$A$2505,"&lt;"&amp;EDATE(DATE($B$3,G$6,1),1)))</f>
        <v/>
      </c>
      <c r="H115" s="57">
        <f>IF($A115="","",SUMIFS('Bill Log'!$F$6:$F$2505,'Bill Log'!$B$6:$B$2505,$A115,'Bill Log'!$A$6:$A$2505,"&gt;="&amp;DATE($B$3,H$6,1),'Bill Log'!$A$6:$A$2505,"&lt;"&amp;EDATE(DATE($B$3,H$6,1),1)))</f>
        <v/>
      </c>
      <c r="I115" s="57">
        <f>IF($A115="","",SUMIFS('Bill Log'!$F$6:$F$2505,'Bill Log'!$B$6:$B$2505,$A115,'Bill Log'!$A$6:$A$2505,"&gt;="&amp;DATE($B$3,I$6,1),'Bill Log'!$A$6:$A$2505,"&lt;"&amp;EDATE(DATE($B$3,I$6,1),1)))</f>
        <v/>
      </c>
      <c r="J115" s="57">
        <f>IF($A115="","",SUMIFS('Bill Log'!$F$6:$F$2505,'Bill Log'!$B$6:$B$2505,$A115,'Bill Log'!$A$6:$A$2505,"&gt;="&amp;DATE($B$3,J$6,1),'Bill Log'!$A$6:$A$2505,"&lt;"&amp;EDATE(DATE($B$3,J$6,1),1)))</f>
        <v/>
      </c>
      <c r="K115" s="57">
        <f>IF($A115="","",SUMIFS('Bill Log'!$F$6:$F$2505,'Bill Log'!$B$6:$B$2505,$A115,'Bill Log'!$A$6:$A$2505,"&gt;="&amp;DATE($B$3,K$6,1),'Bill Log'!$A$6:$A$2505,"&lt;"&amp;EDATE(DATE($B$3,K$6,1),1)))</f>
        <v/>
      </c>
      <c r="L115" s="57">
        <f>IF($A115="","",SUMIFS('Bill Log'!$F$6:$F$2505,'Bill Log'!$B$6:$B$2505,$A115,'Bill Log'!$A$6:$A$2505,"&gt;="&amp;DATE($B$3,L$6,1),'Bill Log'!$A$6:$A$2505,"&lt;"&amp;EDATE(DATE($B$3,L$6,1),1)))</f>
        <v/>
      </c>
      <c r="M115" s="57">
        <f>IF($A115="","",SUMIFS('Bill Log'!$F$6:$F$2505,'Bill Log'!$B$6:$B$2505,$A115,'Bill Log'!$A$6:$A$2505,"&gt;="&amp;DATE($B$3,M$6,1),'Bill Log'!$A$6:$A$2505,"&lt;"&amp;EDATE(DATE($B$3,M$6,1),1)))</f>
        <v/>
      </c>
      <c r="N115" s="58">
        <f>IF($A115="","",SUM(B115:M115))</f>
        <v/>
      </c>
      <c r="O115" s="50" t="n"/>
    </row>
    <row r="116" ht="15" customHeight="1" s="36">
      <c r="A116" s="50">
        <f>IF(Lists!A85="","",Lists!A85)</f>
        <v/>
      </c>
      <c r="B116" s="57">
        <f>IF($A116="","",SUMIFS('Bill Log'!$F$6:$F$2505,'Bill Log'!$B$6:$B$2505,$A116,'Bill Log'!$A$6:$A$2505,"&gt;="&amp;DATE($B$3,B$6,1),'Bill Log'!$A$6:$A$2505,"&lt;"&amp;EDATE(DATE($B$3,B$6,1),1)))</f>
        <v/>
      </c>
      <c r="C116" s="57">
        <f>IF($A116="","",SUMIFS('Bill Log'!$F$6:$F$2505,'Bill Log'!$B$6:$B$2505,$A116,'Bill Log'!$A$6:$A$2505,"&gt;="&amp;DATE($B$3,C$6,1),'Bill Log'!$A$6:$A$2505,"&lt;"&amp;EDATE(DATE($B$3,C$6,1),1)))</f>
        <v/>
      </c>
      <c r="D116" s="57">
        <f>IF($A116="","",SUMIFS('Bill Log'!$F$6:$F$2505,'Bill Log'!$B$6:$B$2505,$A116,'Bill Log'!$A$6:$A$2505,"&gt;="&amp;DATE($B$3,D$6,1),'Bill Log'!$A$6:$A$2505,"&lt;"&amp;EDATE(DATE($B$3,D$6,1),1)))</f>
        <v/>
      </c>
      <c r="E116" s="57">
        <f>IF($A116="","",SUMIFS('Bill Log'!$F$6:$F$2505,'Bill Log'!$B$6:$B$2505,$A116,'Bill Log'!$A$6:$A$2505,"&gt;="&amp;DATE($B$3,E$6,1),'Bill Log'!$A$6:$A$2505,"&lt;"&amp;EDATE(DATE($B$3,E$6,1),1)))</f>
        <v/>
      </c>
      <c r="F116" s="57">
        <f>IF($A116="","",SUMIFS('Bill Log'!$F$6:$F$2505,'Bill Log'!$B$6:$B$2505,$A116,'Bill Log'!$A$6:$A$2505,"&gt;="&amp;DATE($B$3,F$6,1),'Bill Log'!$A$6:$A$2505,"&lt;"&amp;EDATE(DATE($B$3,F$6,1),1)))</f>
        <v/>
      </c>
      <c r="G116" s="57">
        <f>IF($A116="","",SUMIFS('Bill Log'!$F$6:$F$2505,'Bill Log'!$B$6:$B$2505,$A116,'Bill Log'!$A$6:$A$2505,"&gt;="&amp;DATE($B$3,G$6,1),'Bill Log'!$A$6:$A$2505,"&lt;"&amp;EDATE(DATE($B$3,G$6,1),1)))</f>
        <v/>
      </c>
      <c r="H116" s="57">
        <f>IF($A116="","",SUMIFS('Bill Log'!$F$6:$F$2505,'Bill Log'!$B$6:$B$2505,$A116,'Bill Log'!$A$6:$A$2505,"&gt;="&amp;DATE($B$3,H$6,1),'Bill Log'!$A$6:$A$2505,"&lt;"&amp;EDATE(DATE($B$3,H$6,1),1)))</f>
        <v/>
      </c>
      <c r="I116" s="57">
        <f>IF($A116="","",SUMIFS('Bill Log'!$F$6:$F$2505,'Bill Log'!$B$6:$B$2505,$A116,'Bill Log'!$A$6:$A$2505,"&gt;="&amp;DATE($B$3,I$6,1),'Bill Log'!$A$6:$A$2505,"&lt;"&amp;EDATE(DATE($B$3,I$6,1),1)))</f>
        <v/>
      </c>
      <c r="J116" s="57">
        <f>IF($A116="","",SUMIFS('Bill Log'!$F$6:$F$2505,'Bill Log'!$B$6:$B$2505,$A116,'Bill Log'!$A$6:$A$2505,"&gt;="&amp;DATE($B$3,J$6,1),'Bill Log'!$A$6:$A$2505,"&lt;"&amp;EDATE(DATE($B$3,J$6,1),1)))</f>
        <v/>
      </c>
      <c r="K116" s="57">
        <f>IF($A116="","",SUMIFS('Bill Log'!$F$6:$F$2505,'Bill Log'!$B$6:$B$2505,$A116,'Bill Log'!$A$6:$A$2505,"&gt;="&amp;DATE($B$3,K$6,1),'Bill Log'!$A$6:$A$2505,"&lt;"&amp;EDATE(DATE($B$3,K$6,1),1)))</f>
        <v/>
      </c>
      <c r="L116" s="57">
        <f>IF($A116="","",SUMIFS('Bill Log'!$F$6:$F$2505,'Bill Log'!$B$6:$B$2505,$A116,'Bill Log'!$A$6:$A$2505,"&gt;="&amp;DATE($B$3,L$6,1),'Bill Log'!$A$6:$A$2505,"&lt;"&amp;EDATE(DATE($B$3,L$6,1),1)))</f>
        <v/>
      </c>
      <c r="M116" s="57">
        <f>IF($A116="","",SUMIFS('Bill Log'!$F$6:$F$2505,'Bill Log'!$B$6:$B$2505,$A116,'Bill Log'!$A$6:$A$2505,"&gt;="&amp;DATE($B$3,M$6,1),'Bill Log'!$A$6:$A$2505,"&lt;"&amp;EDATE(DATE($B$3,M$6,1),1)))</f>
        <v/>
      </c>
      <c r="N116" s="58">
        <f>IF($A116="","",SUM(B116:M116))</f>
        <v/>
      </c>
      <c r="O116" s="50" t="n"/>
    </row>
    <row r="117" ht="15" customHeight="1" s="36">
      <c r="A117" s="50">
        <f>IF(Lists!A86="","",Lists!A86)</f>
        <v/>
      </c>
      <c r="B117" s="57">
        <f>IF($A117="","",SUMIFS('Bill Log'!$F$6:$F$2505,'Bill Log'!$B$6:$B$2505,$A117,'Bill Log'!$A$6:$A$2505,"&gt;="&amp;DATE($B$3,B$6,1),'Bill Log'!$A$6:$A$2505,"&lt;"&amp;EDATE(DATE($B$3,B$6,1),1)))</f>
        <v/>
      </c>
      <c r="C117" s="57">
        <f>IF($A117="","",SUMIFS('Bill Log'!$F$6:$F$2505,'Bill Log'!$B$6:$B$2505,$A117,'Bill Log'!$A$6:$A$2505,"&gt;="&amp;DATE($B$3,C$6,1),'Bill Log'!$A$6:$A$2505,"&lt;"&amp;EDATE(DATE($B$3,C$6,1),1)))</f>
        <v/>
      </c>
      <c r="D117" s="57">
        <f>IF($A117="","",SUMIFS('Bill Log'!$F$6:$F$2505,'Bill Log'!$B$6:$B$2505,$A117,'Bill Log'!$A$6:$A$2505,"&gt;="&amp;DATE($B$3,D$6,1),'Bill Log'!$A$6:$A$2505,"&lt;"&amp;EDATE(DATE($B$3,D$6,1),1)))</f>
        <v/>
      </c>
      <c r="E117" s="57">
        <f>IF($A117="","",SUMIFS('Bill Log'!$F$6:$F$2505,'Bill Log'!$B$6:$B$2505,$A117,'Bill Log'!$A$6:$A$2505,"&gt;="&amp;DATE($B$3,E$6,1),'Bill Log'!$A$6:$A$2505,"&lt;"&amp;EDATE(DATE($B$3,E$6,1),1)))</f>
        <v/>
      </c>
      <c r="F117" s="57">
        <f>IF($A117="","",SUMIFS('Bill Log'!$F$6:$F$2505,'Bill Log'!$B$6:$B$2505,$A117,'Bill Log'!$A$6:$A$2505,"&gt;="&amp;DATE($B$3,F$6,1),'Bill Log'!$A$6:$A$2505,"&lt;"&amp;EDATE(DATE($B$3,F$6,1),1)))</f>
        <v/>
      </c>
      <c r="G117" s="57">
        <f>IF($A117="","",SUMIFS('Bill Log'!$F$6:$F$2505,'Bill Log'!$B$6:$B$2505,$A117,'Bill Log'!$A$6:$A$2505,"&gt;="&amp;DATE($B$3,G$6,1),'Bill Log'!$A$6:$A$2505,"&lt;"&amp;EDATE(DATE($B$3,G$6,1),1)))</f>
        <v/>
      </c>
      <c r="H117" s="57">
        <f>IF($A117="","",SUMIFS('Bill Log'!$F$6:$F$2505,'Bill Log'!$B$6:$B$2505,$A117,'Bill Log'!$A$6:$A$2505,"&gt;="&amp;DATE($B$3,H$6,1),'Bill Log'!$A$6:$A$2505,"&lt;"&amp;EDATE(DATE($B$3,H$6,1),1)))</f>
        <v/>
      </c>
      <c r="I117" s="57">
        <f>IF($A117="","",SUMIFS('Bill Log'!$F$6:$F$2505,'Bill Log'!$B$6:$B$2505,$A117,'Bill Log'!$A$6:$A$2505,"&gt;="&amp;DATE($B$3,I$6,1),'Bill Log'!$A$6:$A$2505,"&lt;"&amp;EDATE(DATE($B$3,I$6,1),1)))</f>
        <v/>
      </c>
      <c r="J117" s="57">
        <f>IF($A117="","",SUMIFS('Bill Log'!$F$6:$F$2505,'Bill Log'!$B$6:$B$2505,$A117,'Bill Log'!$A$6:$A$2505,"&gt;="&amp;DATE($B$3,J$6,1),'Bill Log'!$A$6:$A$2505,"&lt;"&amp;EDATE(DATE($B$3,J$6,1),1)))</f>
        <v/>
      </c>
      <c r="K117" s="57">
        <f>IF($A117="","",SUMIFS('Bill Log'!$F$6:$F$2505,'Bill Log'!$B$6:$B$2505,$A117,'Bill Log'!$A$6:$A$2505,"&gt;="&amp;DATE($B$3,K$6,1),'Bill Log'!$A$6:$A$2505,"&lt;"&amp;EDATE(DATE($B$3,K$6,1),1)))</f>
        <v/>
      </c>
      <c r="L117" s="57">
        <f>IF($A117="","",SUMIFS('Bill Log'!$F$6:$F$2505,'Bill Log'!$B$6:$B$2505,$A117,'Bill Log'!$A$6:$A$2505,"&gt;="&amp;DATE($B$3,L$6,1),'Bill Log'!$A$6:$A$2505,"&lt;"&amp;EDATE(DATE($B$3,L$6,1),1)))</f>
        <v/>
      </c>
      <c r="M117" s="57">
        <f>IF($A117="","",SUMIFS('Bill Log'!$F$6:$F$2505,'Bill Log'!$B$6:$B$2505,$A117,'Bill Log'!$A$6:$A$2505,"&gt;="&amp;DATE($B$3,M$6,1),'Bill Log'!$A$6:$A$2505,"&lt;"&amp;EDATE(DATE($B$3,M$6,1),1)))</f>
        <v/>
      </c>
      <c r="N117" s="58">
        <f>IF($A117="","",SUM(B117:M117))</f>
        <v/>
      </c>
      <c r="O117" s="50" t="n"/>
    </row>
    <row r="118" ht="15" customHeight="1" s="36">
      <c r="A118" s="50">
        <f>IF(Lists!A87="","",Lists!A87)</f>
        <v/>
      </c>
      <c r="B118" s="57">
        <f>IF($A118="","",SUMIFS('Bill Log'!$F$6:$F$2505,'Bill Log'!$B$6:$B$2505,$A118,'Bill Log'!$A$6:$A$2505,"&gt;="&amp;DATE($B$3,B$6,1),'Bill Log'!$A$6:$A$2505,"&lt;"&amp;EDATE(DATE($B$3,B$6,1),1)))</f>
        <v/>
      </c>
      <c r="C118" s="57">
        <f>IF($A118="","",SUMIFS('Bill Log'!$F$6:$F$2505,'Bill Log'!$B$6:$B$2505,$A118,'Bill Log'!$A$6:$A$2505,"&gt;="&amp;DATE($B$3,C$6,1),'Bill Log'!$A$6:$A$2505,"&lt;"&amp;EDATE(DATE($B$3,C$6,1),1)))</f>
        <v/>
      </c>
      <c r="D118" s="57">
        <f>IF($A118="","",SUMIFS('Bill Log'!$F$6:$F$2505,'Bill Log'!$B$6:$B$2505,$A118,'Bill Log'!$A$6:$A$2505,"&gt;="&amp;DATE($B$3,D$6,1),'Bill Log'!$A$6:$A$2505,"&lt;"&amp;EDATE(DATE($B$3,D$6,1),1)))</f>
        <v/>
      </c>
      <c r="E118" s="57">
        <f>IF($A118="","",SUMIFS('Bill Log'!$F$6:$F$2505,'Bill Log'!$B$6:$B$2505,$A118,'Bill Log'!$A$6:$A$2505,"&gt;="&amp;DATE($B$3,E$6,1),'Bill Log'!$A$6:$A$2505,"&lt;"&amp;EDATE(DATE($B$3,E$6,1),1)))</f>
        <v/>
      </c>
      <c r="F118" s="57">
        <f>IF($A118="","",SUMIFS('Bill Log'!$F$6:$F$2505,'Bill Log'!$B$6:$B$2505,$A118,'Bill Log'!$A$6:$A$2505,"&gt;="&amp;DATE($B$3,F$6,1),'Bill Log'!$A$6:$A$2505,"&lt;"&amp;EDATE(DATE($B$3,F$6,1),1)))</f>
        <v/>
      </c>
      <c r="G118" s="57">
        <f>IF($A118="","",SUMIFS('Bill Log'!$F$6:$F$2505,'Bill Log'!$B$6:$B$2505,$A118,'Bill Log'!$A$6:$A$2505,"&gt;="&amp;DATE($B$3,G$6,1),'Bill Log'!$A$6:$A$2505,"&lt;"&amp;EDATE(DATE($B$3,G$6,1),1)))</f>
        <v/>
      </c>
      <c r="H118" s="57">
        <f>IF($A118="","",SUMIFS('Bill Log'!$F$6:$F$2505,'Bill Log'!$B$6:$B$2505,$A118,'Bill Log'!$A$6:$A$2505,"&gt;="&amp;DATE($B$3,H$6,1),'Bill Log'!$A$6:$A$2505,"&lt;"&amp;EDATE(DATE($B$3,H$6,1),1)))</f>
        <v/>
      </c>
      <c r="I118" s="57">
        <f>IF($A118="","",SUMIFS('Bill Log'!$F$6:$F$2505,'Bill Log'!$B$6:$B$2505,$A118,'Bill Log'!$A$6:$A$2505,"&gt;="&amp;DATE($B$3,I$6,1),'Bill Log'!$A$6:$A$2505,"&lt;"&amp;EDATE(DATE($B$3,I$6,1),1)))</f>
        <v/>
      </c>
      <c r="J118" s="57">
        <f>IF($A118="","",SUMIFS('Bill Log'!$F$6:$F$2505,'Bill Log'!$B$6:$B$2505,$A118,'Bill Log'!$A$6:$A$2505,"&gt;="&amp;DATE($B$3,J$6,1),'Bill Log'!$A$6:$A$2505,"&lt;"&amp;EDATE(DATE($B$3,J$6,1),1)))</f>
        <v/>
      </c>
      <c r="K118" s="57">
        <f>IF($A118="","",SUMIFS('Bill Log'!$F$6:$F$2505,'Bill Log'!$B$6:$B$2505,$A118,'Bill Log'!$A$6:$A$2505,"&gt;="&amp;DATE($B$3,K$6,1),'Bill Log'!$A$6:$A$2505,"&lt;"&amp;EDATE(DATE($B$3,K$6,1),1)))</f>
        <v/>
      </c>
      <c r="L118" s="57">
        <f>IF($A118="","",SUMIFS('Bill Log'!$F$6:$F$2505,'Bill Log'!$B$6:$B$2505,$A118,'Bill Log'!$A$6:$A$2505,"&gt;="&amp;DATE($B$3,L$6,1),'Bill Log'!$A$6:$A$2505,"&lt;"&amp;EDATE(DATE($B$3,L$6,1),1)))</f>
        <v/>
      </c>
      <c r="M118" s="57">
        <f>IF($A118="","",SUMIFS('Bill Log'!$F$6:$F$2505,'Bill Log'!$B$6:$B$2505,$A118,'Bill Log'!$A$6:$A$2505,"&gt;="&amp;DATE($B$3,M$6,1),'Bill Log'!$A$6:$A$2505,"&lt;"&amp;EDATE(DATE($B$3,M$6,1),1)))</f>
        <v/>
      </c>
      <c r="N118" s="58">
        <f>IF($A118="","",SUM(B118:M118))</f>
        <v/>
      </c>
      <c r="O118" s="50" t="n"/>
    </row>
    <row r="119" ht="15" customHeight="1" s="36">
      <c r="A119" s="50">
        <f>IF(Lists!A88="","",Lists!A88)</f>
        <v/>
      </c>
      <c r="B119" s="57">
        <f>IF($A119="","",SUMIFS('Bill Log'!$F$6:$F$2505,'Bill Log'!$B$6:$B$2505,$A119,'Bill Log'!$A$6:$A$2505,"&gt;="&amp;DATE($B$3,B$6,1),'Bill Log'!$A$6:$A$2505,"&lt;"&amp;EDATE(DATE($B$3,B$6,1),1)))</f>
        <v/>
      </c>
      <c r="C119" s="57">
        <f>IF($A119="","",SUMIFS('Bill Log'!$F$6:$F$2505,'Bill Log'!$B$6:$B$2505,$A119,'Bill Log'!$A$6:$A$2505,"&gt;="&amp;DATE($B$3,C$6,1),'Bill Log'!$A$6:$A$2505,"&lt;"&amp;EDATE(DATE($B$3,C$6,1),1)))</f>
        <v/>
      </c>
      <c r="D119" s="57">
        <f>IF($A119="","",SUMIFS('Bill Log'!$F$6:$F$2505,'Bill Log'!$B$6:$B$2505,$A119,'Bill Log'!$A$6:$A$2505,"&gt;="&amp;DATE($B$3,D$6,1),'Bill Log'!$A$6:$A$2505,"&lt;"&amp;EDATE(DATE($B$3,D$6,1),1)))</f>
        <v/>
      </c>
      <c r="E119" s="57">
        <f>IF($A119="","",SUMIFS('Bill Log'!$F$6:$F$2505,'Bill Log'!$B$6:$B$2505,$A119,'Bill Log'!$A$6:$A$2505,"&gt;="&amp;DATE($B$3,E$6,1),'Bill Log'!$A$6:$A$2505,"&lt;"&amp;EDATE(DATE($B$3,E$6,1),1)))</f>
        <v/>
      </c>
      <c r="F119" s="57">
        <f>IF($A119="","",SUMIFS('Bill Log'!$F$6:$F$2505,'Bill Log'!$B$6:$B$2505,$A119,'Bill Log'!$A$6:$A$2505,"&gt;="&amp;DATE($B$3,F$6,1),'Bill Log'!$A$6:$A$2505,"&lt;"&amp;EDATE(DATE($B$3,F$6,1),1)))</f>
        <v/>
      </c>
      <c r="G119" s="57">
        <f>IF($A119="","",SUMIFS('Bill Log'!$F$6:$F$2505,'Bill Log'!$B$6:$B$2505,$A119,'Bill Log'!$A$6:$A$2505,"&gt;="&amp;DATE($B$3,G$6,1),'Bill Log'!$A$6:$A$2505,"&lt;"&amp;EDATE(DATE($B$3,G$6,1),1)))</f>
        <v/>
      </c>
      <c r="H119" s="57">
        <f>IF($A119="","",SUMIFS('Bill Log'!$F$6:$F$2505,'Bill Log'!$B$6:$B$2505,$A119,'Bill Log'!$A$6:$A$2505,"&gt;="&amp;DATE($B$3,H$6,1),'Bill Log'!$A$6:$A$2505,"&lt;"&amp;EDATE(DATE($B$3,H$6,1),1)))</f>
        <v/>
      </c>
      <c r="I119" s="57">
        <f>IF($A119="","",SUMIFS('Bill Log'!$F$6:$F$2505,'Bill Log'!$B$6:$B$2505,$A119,'Bill Log'!$A$6:$A$2505,"&gt;="&amp;DATE($B$3,I$6,1),'Bill Log'!$A$6:$A$2505,"&lt;"&amp;EDATE(DATE($B$3,I$6,1),1)))</f>
        <v/>
      </c>
      <c r="J119" s="57">
        <f>IF($A119="","",SUMIFS('Bill Log'!$F$6:$F$2505,'Bill Log'!$B$6:$B$2505,$A119,'Bill Log'!$A$6:$A$2505,"&gt;="&amp;DATE($B$3,J$6,1),'Bill Log'!$A$6:$A$2505,"&lt;"&amp;EDATE(DATE($B$3,J$6,1),1)))</f>
        <v/>
      </c>
      <c r="K119" s="57">
        <f>IF($A119="","",SUMIFS('Bill Log'!$F$6:$F$2505,'Bill Log'!$B$6:$B$2505,$A119,'Bill Log'!$A$6:$A$2505,"&gt;="&amp;DATE($B$3,K$6,1),'Bill Log'!$A$6:$A$2505,"&lt;"&amp;EDATE(DATE($B$3,K$6,1),1)))</f>
        <v/>
      </c>
      <c r="L119" s="57">
        <f>IF($A119="","",SUMIFS('Bill Log'!$F$6:$F$2505,'Bill Log'!$B$6:$B$2505,$A119,'Bill Log'!$A$6:$A$2505,"&gt;="&amp;DATE($B$3,L$6,1),'Bill Log'!$A$6:$A$2505,"&lt;"&amp;EDATE(DATE($B$3,L$6,1),1)))</f>
        <v/>
      </c>
      <c r="M119" s="57">
        <f>IF($A119="","",SUMIFS('Bill Log'!$F$6:$F$2505,'Bill Log'!$B$6:$B$2505,$A119,'Bill Log'!$A$6:$A$2505,"&gt;="&amp;DATE($B$3,M$6,1),'Bill Log'!$A$6:$A$2505,"&lt;"&amp;EDATE(DATE($B$3,M$6,1),1)))</f>
        <v/>
      </c>
      <c r="N119" s="58">
        <f>IF($A119="","",SUM(B119:M119))</f>
        <v/>
      </c>
      <c r="O119" s="50" t="n"/>
    </row>
    <row r="120" ht="15" customHeight="1" s="36">
      <c r="A120" s="50">
        <f>IF(Lists!A89="","",Lists!A89)</f>
        <v/>
      </c>
      <c r="B120" s="57">
        <f>IF($A120="","",SUMIFS('Bill Log'!$F$6:$F$2505,'Bill Log'!$B$6:$B$2505,$A120,'Bill Log'!$A$6:$A$2505,"&gt;="&amp;DATE($B$3,B$6,1),'Bill Log'!$A$6:$A$2505,"&lt;"&amp;EDATE(DATE($B$3,B$6,1),1)))</f>
        <v/>
      </c>
      <c r="C120" s="57">
        <f>IF($A120="","",SUMIFS('Bill Log'!$F$6:$F$2505,'Bill Log'!$B$6:$B$2505,$A120,'Bill Log'!$A$6:$A$2505,"&gt;="&amp;DATE($B$3,C$6,1),'Bill Log'!$A$6:$A$2505,"&lt;"&amp;EDATE(DATE($B$3,C$6,1),1)))</f>
        <v/>
      </c>
      <c r="D120" s="57">
        <f>IF($A120="","",SUMIFS('Bill Log'!$F$6:$F$2505,'Bill Log'!$B$6:$B$2505,$A120,'Bill Log'!$A$6:$A$2505,"&gt;="&amp;DATE($B$3,D$6,1),'Bill Log'!$A$6:$A$2505,"&lt;"&amp;EDATE(DATE($B$3,D$6,1),1)))</f>
        <v/>
      </c>
      <c r="E120" s="57">
        <f>IF($A120="","",SUMIFS('Bill Log'!$F$6:$F$2505,'Bill Log'!$B$6:$B$2505,$A120,'Bill Log'!$A$6:$A$2505,"&gt;="&amp;DATE($B$3,E$6,1),'Bill Log'!$A$6:$A$2505,"&lt;"&amp;EDATE(DATE($B$3,E$6,1),1)))</f>
        <v/>
      </c>
      <c r="F120" s="57">
        <f>IF($A120="","",SUMIFS('Bill Log'!$F$6:$F$2505,'Bill Log'!$B$6:$B$2505,$A120,'Bill Log'!$A$6:$A$2505,"&gt;="&amp;DATE($B$3,F$6,1),'Bill Log'!$A$6:$A$2505,"&lt;"&amp;EDATE(DATE($B$3,F$6,1),1)))</f>
        <v/>
      </c>
      <c r="G120" s="57">
        <f>IF($A120="","",SUMIFS('Bill Log'!$F$6:$F$2505,'Bill Log'!$B$6:$B$2505,$A120,'Bill Log'!$A$6:$A$2505,"&gt;="&amp;DATE($B$3,G$6,1),'Bill Log'!$A$6:$A$2505,"&lt;"&amp;EDATE(DATE($B$3,G$6,1),1)))</f>
        <v/>
      </c>
      <c r="H120" s="57">
        <f>IF($A120="","",SUMIFS('Bill Log'!$F$6:$F$2505,'Bill Log'!$B$6:$B$2505,$A120,'Bill Log'!$A$6:$A$2505,"&gt;="&amp;DATE($B$3,H$6,1),'Bill Log'!$A$6:$A$2505,"&lt;"&amp;EDATE(DATE($B$3,H$6,1),1)))</f>
        <v/>
      </c>
      <c r="I120" s="57">
        <f>IF($A120="","",SUMIFS('Bill Log'!$F$6:$F$2505,'Bill Log'!$B$6:$B$2505,$A120,'Bill Log'!$A$6:$A$2505,"&gt;="&amp;DATE($B$3,I$6,1),'Bill Log'!$A$6:$A$2505,"&lt;"&amp;EDATE(DATE($B$3,I$6,1),1)))</f>
        <v/>
      </c>
      <c r="J120" s="57">
        <f>IF($A120="","",SUMIFS('Bill Log'!$F$6:$F$2505,'Bill Log'!$B$6:$B$2505,$A120,'Bill Log'!$A$6:$A$2505,"&gt;="&amp;DATE($B$3,J$6,1),'Bill Log'!$A$6:$A$2505,"&lt;"&amp;EDATE(DATE($B$3,J$6,1),1)))</f>
        <v/>
      </c>
      <c r="K120" s="57">
        <f>IF($A120="","",SUMIFS('Bill Log'!$F$6:$F$2505,'Bill Log'!$B$6:$B$2505,$A120,'Bill Log'!$A$6:$A$2505,"&gt;="&amp;DATE($B$3,K$6,1),'Bill Log'!$A$6:$A$2505,"&lt;"&amp;EDATE(DATE($B$3,K$6,1),1)))</f>
        <v/>
      </c>
      <c r="L120" s="57">
        <f>IF($A120="","",SUMIFS('Bill Log'!$F$6:$F$2505,'Bill Log'!$B$6:$B$2505,$A120,'Bill Log'!$A$6:$A$2505,"&gt;="&amp;DATE($B$3,L$6,1),'Bill Log'!$A$6:$A$2505,"&lt;"&amp;EDATE(DATE($B$3,L$6,1),1)))</f>
        <v/>
      </c>
      <c r="M120" s="57">
        <f>IF($A120="","",SUMIFS('Bill Log'!$F$6:$F$2505,'Bill Log'!$B$6:$B$2505,$A120,'Bill Log'!$A$6:$A$2505,"&gt;="&amp;DATE($B$3,M$6,1),'Bill Log'!$A$6:$A$2505,"&lt;"&amp;EDATE(DATE($B$3,M$6,1),1)))</f>
        <v/>
      </c>
      <c r="N120" s="58">
        <f>IF($A120="","",SUM(B120:M120))</f>
        <v/>
      </c>
      <c r="O120" s="50" t="n"/>
    </row>
    <row r="121" ht="15" customHeight="1" s="36">
      <c r="A121" s="50">
        <f>IF(Lists!A90="","",Lists!A90)</f>
        <v/>
      </c>
      <c r="B121" s="57">
        <f>IF($A121="","",SUMIFS('Bill Log'!$F$6:$F$2505,'Bill Log'!$B$6:$B$2505,$A121,'Bill Log'!$A$6:$A$2505,"&gt;="&amp;DATE($B$3,B$6,1),'Bill Log'!$A$6:$A$2505,"&lt;"&amp;EDATE(DATE($B$3,B$6,1),1)))</f>
        <v/>
      </c>
      <c r="C121" s="57">
        <f>IF($A121="","",SUMIFS('Bill Log'!$F$6:$F$2505,'Bill Log'!$B$6:$B$2505,$A121,'Bill Log'!$A$6:$A$2505,"&gt;="&amp;DATE($B$3,C$6,1),'Bill Log'!$A$6:$A$2505,"&lt;"&amp;EDATE(DATE($B$3,C$6,1),1)))</f>
        <v/>
      </c>
      <c r="D121" s="57">
        <f>IF($A121="","",SUMIFS('Bill Log'!$F$6:$F$2505,'Bill Log'!$B$6:$B$2505,$A121,'Bill Log'!$A$6:$A$2505,"&gt;="&amp;DATE($B$3,D$6,1),'Bill Log'!$A$6:$A$2505,"&lt;"&amp;EDATE(DATE($B$3,D$6,1),1)))</f>
        <v/>
      </c>
      <c r="E121" s="57">
        <f>IF($A121="","",SUMIFS('Bill Log'!$F$6:$F$2505,'Bill Log'!$B$6:$B$2505,$A121,'Bill Log'!$A$6:$A$2505,"&gt;="&amp;DATE($B$3,E$6,1),'Bill Log'!$A$6:$A$2505,"&lt;"&amp;EDATE(DATE($B$3,E$6,1),1)))</f>
        <v/>
      </c>
      <c r="F121" s="57">
        <f>IF($A121="","",SUMIFS('Bill Log'!$F$6:$F$2505,'Bill Log'!$B$6:$B$2505,$A121,'Bill Log'!$A$6:$A$2505,"&gt;="&amp;DATE($B$3,F$6,1),'Bill Log'!$A$6:$A$2505,"&lt;"&amp;EDATE(DATE($B$3,F$6,1),1)))</f>
        <v/>
      </c>
      <c r="G121" s="57">
        <f>IF($A121="","",SUMIFS('Bill Log'!$F$6:$F$2505,'Bill Log'!$B$6:$B$2505,$A121,'Bill Log'!$A$6:$A$2505,"&gt;="&amp;DATE($B$3,G$6,1),'Bill Log'!$A$6:$A$2505,"&lt;"&amp;EDATE(DATE($B$3,G$6,1),1)))</f>
        <v/>
      </c>
      <c r="H121" s="57">
        <f>IF($A121="","",SUMIFS('Bill Log'!$F$6:$F$2505,'Bill Log'!$B$6:$B$2505,$A121,'Bill Log'!$A$6:$A$2505,"&gt;="&amp;DATE($B$3,H$6,1),'Bill Log'!$A$6:$A$2505,"&lt;"&amp;EDATE(DATE($B$3,H$6,1),1)))</f>
        <v/>
      </c>
      <c r="I121" s="57">
        <f>IF($A121="","",SUMIFS('Bill Log'!$F$6:$F$2505,'Bill Log'!$B$6:$B$2505,$A121,'Bill Log'!$A$6:$A$2505,"&gt;="&amp;DATE($B$3,I$6,1),'Bill Log'!$A$6:$A$2505,"&lt;"&amp;EDATE(DATE($B$3,I$6,1),1)))</f>
        <v/>
      </c>
      <c r="J121" s="57">
        <f>IF($A121="","",SUMIFS('Bill Log'!$F$6:$F$2505,'Bill Log'!$B$6:$B$2505,$A121,'Bill Log'!$A$6:$A$2505,"&gt;="&amp;DATE($B$3,J$6,1),'Bill Log'!$A$6:$A$2505,"&lt;"&amp;EDATE(DATE($B$3,J$6,1),1)))</f>
        <v/>
      </c>
      <c r="K121" s="57">
        <f>IF($A121="","",SUMIFS('Bill Log'!$F$6:$F$2505,'Bill Log'!$B$6:$B$2505,$A121,'Bill Log'!$A$6:$A$2505,"&gt;="&amp;DATE($B$3,K$6,1),'Bill Log'!$A$6:$A$2505,"&lt;"&amp;EDATE(DATE($B$3,K$6,1),1)))</f>
        <v/>
      </c>
      <c r="L121" s="57">
        <f>IF($A121="","",SUMIFS('Bill Log'!$F$6:$F$2505,'Bill Log'!$B$6:$B$2505,$A121,'Bill Log'!$A$6:$A$2505,"&gt;="&amp;DATE($B$3,L$6,1),'Bill Log'!$A$6:$A$2505,"&lt;"&amp;EDATE(DATE($B$3,L$6,1),1)))</f>
        <v/>
      </c>
      <c r="M121" s="57">
        <f>IF($A121="","",SUMIFS('Bill Log'!$F$6:$F$2505,'Bill Log'!$B$6:$B$2505,$A121,'Bill Log'!$A$6:$A$2505,"&gt;="&amp;DATE($B$3,M$6,1),'Bill Log'!$A$6:$A$2505,"&lt;"&amp;EDATE(DATE($B$3,M$6,1),1)))</f>
        <v/>
      </c>
      <c r="N121" s="58">
        <f>IF($A121="","",SUM(B121:M121))</f>
        <v/>
      </c>
      <c r="O121" s="50" t="n"/>
    </row>
    <row r="122" ht="15" customHeight="1" s="36">
      <c r="A122" s="50">
        <f>IF(Lists!A91="","",Lists!A91)</f>
        <v/>
      </c>
      <c r="B122" s="57">
        <f>IF($A122="","",SUMIFS('Bill Log'!$F$6:$F$2505,'Bill Log'!$B$6:$B$2505,$A122,'Bill Log'!$A$6:$A$2505,"&gt;="&amp;DATE($B$3,B$6,1),'Bill Log'!$A$6:$A$2505,"&lt;"&amp;EDATE(DATE($B$3,B$6,1),1)))</f>
        <v/>
      </c>
      <c r="C122" s="57">
        <f>IF($A122="","",SUMIFS('Bill Log'!$F$6:$F$2505,'Bill Log'!$B$6:$B$2505,$A122,'Bill Log'!$A$6:$A$2505,"&gt;="&amp;DATE($B$3,C$6,1),'Bill Log'!$A$6:$A$2505,"&lt;"&amp;EDATE(DATE($B$3,C$6,1),1)))</f>
        <v/>
      </c>
      <c r="D122" s="57">
        <f>IF($A122="","",SUMIFS('Bill Log'!$F$6:$F$2505,'Bill Log'!$B$6:$B$2505,$A122,'Bill Log'!$A$6:$A$2505,"&gt;="&amp;DATE($B$3,D$6,1),'Bill Log'!$A$6:$A$2505,"&lt;"&amp;EDATE(DATE($B$3,D$6,1),1)))</f>
        <v/>
      </c>
      <c r="E122" s="57">
        <f>IF($A122="","",SUMIFS('Bill Log'!$F$6:$F$2505,'Bill Log'!$B$6:$B$2505,$A122,'Bill Log'!$A$6:$A$2505,"&gt;="&amp;DATE($B$3,E$6,1),'Bill Log'!$A$6:$A$2505,"&lt;"&amp;EDATE(DATE($B$3,E$6,1),1)))</f>
        <v/>
      </c>
      <c r="F122" s="57">
        <f>IF($A122="","",SUMIFS('Bill Log'!$F$6:$F$2505,'Bill Log'!$B$6:$B$2505,$A122,'Bill Log'!$A$6:$A$2505,"&gt;="&amp;DATE($B$3,F$6,1),'Bill Log'!$A$6:$A$2505,"&lt;"&amp;EDATE(DATE($B$3,F$6,1),1)))</f>
        <v/>
      </c>
      <c r="G122" s="57">
        <f>IF($A122="","",SUMIFS('Bill Log'!$F$6:$F$2505,'Bill Log'!$B$6:$B$2505,$A122,'Bill Log'!$A$6:$A$2505,"&gt;="&amp;DATE($B$3,G$6,1),'Bill Log'!$A$6:$A$2505,"&lt;"&amp;EDATE(DATE($B$3,G$6,1),1)))</f>
        <v/>
      </c>
      <c r="H122" s="57">
        <f>IF($A122="","",SUMIFS('Bill Log'!$F$6:$F$2505,'Bill Log'!$B$6:$B$2505,$A122,'Bill Log'!$A$6:$A$2505,"&gt;="&amp;DATE($B$3,H$6,1),'Bill Log'!$A$6:$A$2505,"&lt;"&amp;EDATE(DATE($B$3,H$6,1),1)))</f>
        <v/>
      </c>
      <c r="I122" s="57">
        <f>IF($A122="","",SUMIFS('Bill Log'!$F$6:$F$2505,'Bill Log'!$B$6:$B$2505,$A122,'Bill Log'!$A$6:$A$2505,"&gt;="&amp;DATE($B$3,I$6,1),'Bill Log'!$A$6:$A$2505,"&lt;"&amp;EDATE(DATE($B$3,I$6,1),1)))</f>
        <v/>
      </c>
      <c r="J122" s="57">
        <f>IF($A122="","",SUMIFS('Bill Log'!$F$6:$F$2505,'Bill Log'!$B$6:$B$2505,$A122,'Bill Log'!$A$6:$A$2505,"&gt;="&amp;DATE($B$3,J$6,1),'Bill Log'!$A$6:$A$2505,"&lt;"&amp;EDATE(DATE($B$3,J$6,1),1)))</f>
        <v/>
      </c>
      <c r="K122" s="57">
        <f>IF($A122="","",SUMIFS('Bill Log'!$F$6:$F$2505,'Bill Log'!$B$6:$B$2505,$A122,'Bill Log'!$A$6:$A$2505,"&gt;="&amp;DATE($B$3,K$6,1),'Bill Log'!$A$6:$A$2505,"&lt;"&amp;EDATE(DATE($B$3,K$6,1),1)))</f>
        <v/>
      </c>
      <c r="L122" s="57">
        <f>IF($A122="","",SUMIFS('Bill Log'!$F$6:$F$2505,'Bill Log'!$B$6:$B$2505,$A122,'Bill Log'!$A$6:$A$2505,"&gt;="&amp;DATE($B$3,L$6,1),'Bill Log'!$A$6:$A$2505,"&lt;"&amp;EDATE(DATE($B$3,L$6,1),1)))</f>
        <v/>
      </c>
      <c r="M122" s="57">
        <f>IF($A122="","",SUMIFS('Bill Log'!$F$6:$F$2505,'Bill Log'!$B$6:$B$2505,$A122,'Bill Log'!$A$6:$A$2505,"&gt;="&amp;DATE($B$3,M$6,1),'Bill Log'!$A$6:$A$2505,"&lt;"&amp;EDATE(DATE($B$3,M$6,1),1)))</f>
        <v/>
      </c>
      <c r="N122" s="58">
        <f>IF($A122="","",SUM(B122:M122))</f>
        <v/>
      </c>
      <c r="O122" s="50" t="n"/>
    </row>
    <row r="123" ht="15" customHeight="1" s="36">
      <c r="A123" s="50">
        <f>IF(Lists!A92="","",Lists!A92)</f>
        <v/>
      </c>
      <c r="B123" s="57">
        <f>IF($A123="","",SUMIFS('Bill Log'!$F$6:$F$2505,'Bill Log'!$B$6:$B$2505,$A123,'Bill Log'!$A$6:$A$2505,"&gt;="&amp;DATE($B$3,B$6,1),'Bill Log'!$A$6:$A$2505,"&lt;"&amp;EDATE(DATE($B$3,B$6,1),1)))</f>
        <v/>
      </c>
      <c r="C123" s="57">
        <f>IF($A123="","",SUMIFS('Bill Log'!$F$6:$F$2505,'Bill Log'!$B$6:$B$2505,$A123,'Bill Log'!$A$6:$A$2505,"&gt;="&amp;DATE($B$3,C$6,1),'Bill Log'!$A$6:$A$2505,"&lt;"&amp;EDATE(DATE($B$3,C$6,1),1)))</f>
        <v/>
      </c>
      <c r="D123" s="57">
        <f>IF($A123="","",SUMIFS('Bill Log'!$F$6:$F$2505,'Bill Log'!$B$6:$B$2505,$A123,'Bill Log'!$A$6:$A$2505,"&gt;="&amp;DATE($B$3,D$6,1),'Bill Log'!$A$6:$A$2505,"&lt;"&amp;EDATE(DATE($B$3,D$6,1),1)))</f>
        <v/>
      </c>
      <c r="E123" s="57">
        <f>IF($A123="","",SUMIFS('Bill Log'!$F$6:$F$2505,'Bill Log'!$B$6:$B$2505,$A123,'Bill Log'!$A$6:$A$2505,"&gt;="&amp;DATE($B$3,E$6,1),'Bill Log'!$A$6:$A$2505,"&lt;"&amp;EDATE(DATE($B$3,E$6,1),1)))</f>
        <v/>
      </c>
      <c r="F123" s="57">
        <f>IF($A123="","",SUMIFS('Bill Log'!$F$6:$F$2505,'Bill Log'!$B$6:$B$2505,$A123,'Bill Log'!$A$6:$A$2505,"&gt;="&amp;DATE($B$3,F$6,1),'Bill Log'!$A$6:$A$2505,"&lt;"&amp;EDATE(DATE($B$3,F$6,1),1)))</f>
        <v/>
      </c>
      <c r="G123" s="57">
        <f>IF($A123="","",SUMIFS('Bill Log'!$F$6:$F$2505,'Bill Log'!$B$6:$B$2505,$A123,'Bill Log'!$A$6:$A$2505,"&gt;="&amp;DATE($B$3,G$6,1),'Bill Log'!$A$6:$A$2505,"&lt;"&amp;EDATE(DATE($B$3,G$6,1),1)))</f>
        <v/>
      </c>
      <c r="H123" s="57">
        <f>IF($A123="","",SUMIFS('Bill Log'!$F$6:$F$2505,'Bill Log'!$B$6:$B$2505,$A123,'Bill Log'!$A$6:$A$2505,"&gt;="&amp;DATE($B$3,H$6,1),'Bill Log'!$A$6:$A$2505,"&lt;"&amp;EDATE(DATE($B$3,H$6,1),1)))</f>
        <v/>
      </c>
      <c r="I123" s="57">
        <f>IF($A123="","",SUMIFS('Bill Log'!$F$6:$F$2505,'Bill Log'!$B$6:$B$2505,$A123,'Bill Log'!$A$6:$A$2505,"&gt;="&amp;DATE($B$3,I$6,1),'Bill Log'!$A$6:$A$2505,"&lt;"&amp;EDATE(DATE($B$3,I$6,1),1)))</f>
        <v/>
      </c>
      <c r="J123" s="57">
        <f>IF($A123="","",SUMIFS('Bill Log'!$F$6:$F$2505,'Bill Log'!$B$6:$B$2505,$A123,'Bill Log'!$A$6:$A$2505,"&gt;="&amp;DATE($B$3,J$6,1),'Bill Log'!$A$6:$A$2505,"&lt;"&amp;EDATE(DATE($B$3,J$6,1),1)))</f>
        <v/>
      </c>
      <c r="K123" s="57">
        <f>IF($A123="","",SUMIFS('Bill Log'!$F$6:$F$2505,'Bill Log'!$B$6:$B$2505,$A123,'Bill Log'!$A$6:$A$2505,"&gt;="&amp;DATE($B$3,K$6,1),'Bill Log'!$A$6:$A$2505,"&lt;"&amp;EDATE(DATE($B$3,K$6,1),1)))</f>
        <v/>
      </c>
      <c r="L123" s="57">
        <f>IF($A123="","",SUMIFS('Bill Log'!$F$6:$F$2505,'Bill Log'!$B$6:$B$2505,$A123,'Bill Log'!$A$6:$A$2505,"&gt;="&amp;DATE($B$3,L$6,1),'Bill Log'!$A$6:$A$2505,"&lt;"&amp;EDATE(DATE($B$3,L$6,1),1)))</f>
        <v/>
      </c>
      <c r="M123" s="57">
        <f>IF($A123="","",SUMIFS('Bill Log'!$F$6:$F$2505,'Bill Log'!$B$6:$B$2505,$A123,'Bill Log'!$A$6:$A$2505,"&gt;="&amp;DATE($B$3,M$6,1),'Bill Log'!$A$6:$A$2505,"&lt;"&amp;EDATE(DATE($B$3,M$6,1),1)))</f>
        <v/>
      </c>
      <c r="N123" s="58">
        <f>IF($A123="","",SUM(B123:M123))</f>
        <v/>
      </c>
      <c r="O123" s="50" t="n"/>
    </row>
    <row r="124" ht="15" customHeight="1" s="36">
      <c r="A124" s="50">
        <f>IF(Lists!A93="","",Lists!A93)</f>
        <v/>
      </c>
      <c r="B124" s="57">
        <f>IF($A124="","",SUMIFS('Bill Log'!$F$6:$F$2505,'Bill Log'!$B$6:$B$2505,$A124,'Bill Log'!$A$6:$A$2505,"&gt;="&amp;DATE($B$3,B$6,1),'Bill Log'!$A$6:$A$2505,"&lt;"&amp;EDATE(DATE($B$3,B$6,1),1)))</f>
        <v/>
      </c>
      <c r="C124" s="57">
        <f>IF($A124="","",SUMIFS('Bill Log'!$F$6:$F$2505,'Bill Log'!$B$6:$B$2505,$A124,'Bill Log'!$A$6:$A$2505,"&gt;="&amp;DATE($B$3,C$6,1),'Bill Log'!$A$6:$A$2505,"&lt;"&amp;EDATE(DATE($B$3,C$6,1),1)))</f>
        <v/>
      </c>
      <c r="D124" s="57">
        <f>IF($A124="","",SUMIFS('Bill Log'!$F$6:$F$2505,'Bill Log'!$B$6:$B$2505,$A124,'Bill Log'!$A$6:$A$2505,"&gt;="&amp;DATE($B$3,D$6,1),'Bill Log'!$A$6:$A$2505,"&lt;"&amp;EDATE(DATE($B$3,D$6,1),1)))</f>
        <v/>
      </c>
      <c r="E124" s="57">
        <f>IF($A124="","",SUMIFS('Bill Log'!$F$6:$F$2505,'Bill Log'!$B$6:$B$2505,$A124,'Bill Log'!$A$6:$A$2505,"&gt;="&amp;DATE($B$3,E$6,1),'Bill Log'!$A$6:$A$2505,"&lt;"&amp;EDATE(DATE($B$3,E$6,1),1)))</f>
        <v/>
      </c>
      <c r="F124" s="57">
        <f>IF($A124="","",SUMIFS('Bill Log'!$F$6:$F$2505,'Bill Log'!$B$6:$B$2505,$A124,'Bill Log'!$A$6:$A$2505,"&gt;="&amp;DATE($B$3,F$6,1),'Bill Log'!$A$6:$A$2505,"&lt;"&amp;EDATE(DATE($B$3,F$6,1),1)))</f>
        <v/>
      </c>
      <c r="G124" s="57">
        <f>IF($A124="","",SUMIFS('Bill Log'!$F$6:$F$2505,'Bill Log'!$B$6:$B$2505,$A124,'Bill Log'!$A$6:$A$2505,"&gt;="&amp;DATE($B$3,G$6,1),'Bill Log'!$A$6:$A$2505,"&lt;"&amp;EDATE(DATE($B$3,G$6,1),1)))</f>
        <v/>
      </c>
      <c r="H124" s="57">
        <f>IF($A124="","",SUMIFS('Bill Log'!$F$6:$F$2505,'Bill Log'!$B$6:$B$2505,$A124,'Bill Log'!$A$6:$A$2505,"&gt;="&amp;DATE($B$3,H$6,1),'Bill Log'!$A$6:$A$2505,"&lt;"&amp;EDATE(DATE($B$3,H$6,1),1)))</f>
        <v/>
      </c>
      <c r="I124" s="57">
        <f>IF($A124="","",SUMIFS('Bill Log'!$F$6:$F$2505,'Bill Log'!$B$6:$B$2505,$A124,'Bill Log'!$A$6:$A$2505,"&gt;="&amp;DATE($B$3,I$6,1),'Bill Log'!$A$6:$A$2505,"&lt;"&amp;EDATE(DATE($B$3,I$6,1),1)))</f>
        <v/>
      </c>
      <c r="J124" s="57">
        <f>IF($A124="","",SUMIFS('Bill Log'!$F$6:$F$2505,'Bill Log'!$B$6:$B$2505,$A124,'Bill Log'!$A$6:$A$2505,"&gt;="&amp;DATE($B$3,J$6,1),'Bill Log'!$A$6:$A$2505,"&lt;"&amp;EDATE(DATE($B$3,J$6,1),1)))</f>
        <v/>
      </c>
      <c r="K124" s="57">
        <f>IF($A124="","",SUMIFS('Bill Log'!$F$6:$F$2505,'Bill Log'!$B$6:$B$2505,$A124,'Bill Log'!$A$6:$A$2505,"&gt;="&amp;DATE($B$3,K$6,1),'Bill Log'!$A$6:$A$2505,"&lt;"&amp;EDATE(DATE($B$3,K$6,1),1)))</f>
        <v/>
      </c>
      <c r="L124" s="57">
        <f>IF($A124="","",SUMIFS('Bill Log'!$F$6:$F$2505,'Bill Log'!$B$6:$B$2505,$A124,'Bill Log'!$A$6:$A$2505,"&gt;="&amp;DATE($B$3,L$6,1),'Bill Log'!$A$6:$A$2505,"&lt;"&amp;EDATE(DATE($B$3,L$6,1),1)))</f>
        <v/>
      </c>
      <c r="M124" s="57">
        <f>IF($A124="","",SUMIFS('Bill Log'!$F$6:$F$2505,'Bill Log'!$B$6:$B$2505,$A124,'Bill Log'!$A$6:$A$2505,"&gt;="&amp;DATE($B$3,M$6,1),'Bill Log'!$A$6:$A$2505,"&lt;"&amp;EDATE(DATE($B$3,M$6,1),1)))</f>
        <v/>
      </c>
      <c r="N124" s="58">
        <f>IF($A124="","",SUM(B124:M124))</f>
        <v/>
      </c>
      <c r="O124" s="50" t="n"/>
    </row>
    <row r="125" ht="15" customHeight="1" s="36">
      <c r="A125" s="50">
        <f>IF(Lists!A94="","",Lists!A94)</f>
        <v/>
      </c>
      <c r="B125" s="57">
        <f>IF($A125="","",SUMIFS('Bill Log'!$F$6:$F$2505,'Bill Log'!$B$6:$B$2505,$A125,'Bill Log'!$A$6:$A$2505,"&gt;="&amp;DATE($B$3,B$6,1),'Bill Log'!$A$6:$A$2505,"&lt;"&amp;EDATE(DATE($B$3,B$6,1),1)))</f>
        <v/>
      </c>
      <c r="C125" s="57">
        <f>IF($A125="","",SUMIFS('Bill Log'!$F$6:$F$2505,'Bill Log'!$B$6:$B$2505,$A125,'Bill Log'!$A$6:$A$2505,"&gt;="&amp;DATE($B$3,C$6,1),'Bill Log'!$A$6:$A$2505,"&lt;"&amp;EDATE(DATE($B$3,C$6,1),1)))</f>
        <v/>
      </c>
      <c r="D125" s="57">
        <f>IF($A125="","",SUMIFS('Bill Log'!$F$6:$F$2505,'Bill Log'!$B$6:$B$2505,$A125,'Bill Log'!$A$6:$A$2505,"&gt;="&amp;DATE($B$3,D$6,1),'Bill Log'!$A$6:$A$2505,"&lt;"&amp;EDATE(DATE($B$3,D$6,1),1)))</f>
        <v/>
      </c>
      <c r="E125" s="57">
        <f>IF($A125="","",SUMIFS('Bill Log'!$F$6:$F$2505,'Bill Log'!$B$6:$B$2505,$A125,'Bill Log'!$A$6:$A$2505,"&gt;="&amp;DATE($B$3,E$6,1),'Bill Log'!$A$6:$A$2505,"&lt;"&amp;EDATE(DATE($B$3,E$6,1),1)))</f>
        <v/>
      </c>
      <c r="F125" s="57">
        <f>IF($A125="","",SUMIFS('Bill Log'!$F$6:$F$2505,'Bill Log'!$B$6:$B$2505,$A125,'Bill Log'!$A$6:$A$2505,"&gt;="&amp;DATE($B$3,F$6,1),'Bill Log'!$A$6:$A$2505,"&lt;"&amp;EDATE(DATE($B$3,F$6,1),1)))</f>
        <v/>
      </c>
      <c r="G125" s="57">
        <f>IF($A125="","",SUMIFS('Bill Log'!$F$6:$F$2505,'Bill Log'!$B$6:$B$2505,$A125,'Bill Log'!$A$6:$A$2505,"&gt;="&amp;DATE($B$3,G$6,1),'Bill Log'!$A$6:$A$2505,"&lt;"&amp;EDATE(DATE($B$3,G$6,1),1)))</f>
        <v/>
      </c>
      <c r="H125" s="57">
        <f>IF($A125="","",SUMIFS('Bill Log'!$F$6:$F$2505,'Bill Log'!$B$6:$B$2505,$A125,'Bill Log'!$A$6:$A$2505,"&gt;="&amp;DATE($B$3,H$6,1),'Bill Log'!$A$6:$A$2505,"&lt;"&amp;EDATE(DATE($B$3,H$6,1),1)))</f>
        <v/>
      </c>
      <c r="I125" s="57">
        <f>IF($A125="","",SUMIFS('Bill Log'!$F$6:$F$2505,'Bill Log'!$B$6:$B$2505,$A125,'Bill Log'!$A$6:$A$2505,"&gt;="&amp;DATE($B$3,I$6,1),'Bill Log'!$A$6:$A$2505,"&lt;"&amp;EDATE(DATE($B$3,I$6,1),1)))</f>
        <v/>
      </c>
      <c r="J125" s="57">
        <f>IF($A125="","",SUMIFS('Bill Log'!$F$6:$F$2505,'Bill Log'!$B$6:$B$2505,$A125,'Bill Log'!$A$6:$A$2505,"&gt;="&amp;DATE($B$3,J$6,1),'Bill Log'!$A$6:$A$2505,"&lt;"&amp;EDATE(DATE($B$3,J$6,1),1)))</f>
        <v/>
      </c>
      <c r="K125" s="57">
        <f>IF($A125="","",SUMIFS('Bill Log'!$F$6:$F$2505,'Bill Log'!$B$6:$B$2505,$A125,'Bill Log'!$A$6:$A$2505,"&gt;="&amp;DATE($B$3,K$6,1),'Bill Log'!$A$6:$A$2505,"&lt;"&amp;EDATE(DATE($B$3,K$6,1),1)))</f>
        <v/>
      </c>
      <c r="L125" s="57">
        <f>IF($A125="","",SUMIFS('Bill Log'!$F$6:$F$2505,'Bill Log'!$B$6:$B$2505,$A125,'Bill Log'!$A$6:$A$2505,"&gt;="&amp;DATE($B$3,L$6,1),'Bill Log'!$A$6:$A$2505,"&lt;"&amp;EDATE(DATE($B$3,L$6,1),1)))</f>
        <v/>
      </c>
      <c r="M125" s="57">
        <f>IF($A125="","",SUMIFS('Bill Log'!$F$6:$F$2505,'Bill Log'!$B$6:$B$2505,$A125,'Bill Log'!$A$6:$A$2505,"&gt;="&amp;DATE($B$3,M$6,1),'Bill Log'!$A$6:$A$2505,"&lt;"&amp;EDATE(DATE($B$3,M$6,1),1)))</f>
        <v/>
      </c>
      <c r="N125" s="58">
        <f>IF($A125="","",SUM(B125:M125))</f>
        <v/>
      </c>
      <c r="O125" s="50" t="n"/>
    </row>
    <row r="126" ht="15" customHeight="1" s="36">
      <c r="A126" s="50">
        <f>IF(Lists!A95="","",Lists!A95)</f>
        <v/>
      </c>
      <c r="B126" s="57">
        <f>IF($A126="","",SUMIFS('Bill Log'!$F$6:$F$2505,'Bill Log'!$B$6:$B$2505,$A126,'Bill Log'!$A$6:$A$2505,"&gt;="&amp;DATE($B$3,B$6,1),'Bill Log'!$A$6:$A$2505,"&lt;"&amp;EDATE(DATE($B$3,B$6,1),1)))</f>
        <v/>
      </c>
      <c r="C126" s="57">
        <f>IF($A126="","",SUMIFS('Bill Log'!$F$6:$F$2505,'Bill Log'!$B$6:$B$2505,$A126,'Bill Log'!$A$6:$A$2505,"&gt;="&amp;DATE($B$3,C$6,1),'Bill Log'!$A$6:$A$2505,"&lt;"&amp;EDATE(DATE($B$3,C$6,1),1)))</f>
        <v/>
      </c>
      <c r="D126" s="57">
        <f>IF($A126="","",SUMIFS('Bill Log'!$F$6:$F$2505,'Bill Log'!$B$6:$B$2505,$A126,'Bill Log'!$A$6:$A$2505,"&gt;="&amp;DATE($B$3,D$6,1),'Bill Log'!$A$6:$A$2505,"&lt;"&amp;EDATE(DATE($B$3,D$6,1),1)))</f>
        <v/>
      </c>
      <c r="E126" s="57">
        <f>IF($A126="","",SUMIFS('Bill Log'!$F$6:$F$2505,'Bill Log'!$B$6:$B$2505,$A126,'Bill Log'!$A$6:$A$2505,"&gt;="&amp;DATE($B$3,E$6,1),'Bill Log'!$A$6:$A$2505,"&lt;"&amp;EDATE(DATE($B$3,E$6,1),1)))</f>
        <v/>
      </c>
      <c r="F126" s="57">
        <f>IF($A126="","",SUMIFS('Bill Log'!$F$6:$F$2505,'Bill Log'!$B$6:$B$2505,$A126,'Bill Log'!$A$6:$A$2505,"&gt;="&amp;DATE($B$3,F$6,1),'Bill Log'!$A$6:$A$2505,"&lt;"&amp;EDATE(DATE($B$3,F$6,1),1)))</f>
        <v/>
      </c>
      <c r="G126" s="57">
        <f>IF($A126="","",SUMIFS('Bill Log'!$F$6:$F$2505,'Bill Log'!$B$6:$B$2505,$A126,'Bill Log'!$A$6:$A$2505,"&gt;="&amp;DATE($B$3,G$6,1),'Bill Log'!$A$6:$A$2505,"&lt;"&amp;EDATE(DATE($B$3,G$6,1),1)))</f>
        <v/>
      </c>
      <c r="H126" s="57">
        <f>IF($A126="","",SUMIFS('Bill Log'!$F$6:$F$2505,'Bill Log'!$B$6:$B$2505,$A126,'Bill Log'!$A$6:$A$2505,"&gt;="&amp;DATE($B$3,H$6,1),'Bill Log'!$A$6:$A$2505,"&lt;"&amp;EDATE(DATE($B$3,H$6,1),1)))</f>
        <v/>
      </c>
      <c r="I126" s="57">
        <f>IF($A126="","",SUMIFS('Bill Log'!$F$6:$F$2505,'Bill Log'!$B$6:$B$2505,$A126,'Bill Log'!$A$6:$A$2505,"&gt;="&amp;DATE($B$3,I$6,1),'Bill Log'!$A$6:$A$2505,"&lt;"&amp;EDATE(DATE($B$3,I$6,1),1)))</f>
        <v/>
      </c>
      <c r="J126" s="57">
        <f>IF($A126="","",SUMIFS('Bill Log'!$F$6:$F$2505,'Bill Log'!$B$6:$B$2505,$A126,'Bill Log'!$A$6:$A$2505,"&gt;="&amp;DATE($B$3,J$6,1),'Bill Log'!$A$6:$A$2505,"&lt;"&amp;EDATE(DATE($B$3,J$6,1),1)))</f>
        <v/>
      </c>
      <c r="K126" s="57">
        <f>IF($A126="","",SUMIFS('Bill Log'!$F$6:$F$2505,'Bill Log'!$B$6:$B$2505,$A126,'Bill Log'!$A$6:$A$2505,"&gt;="&amp;DATE($B$3,K$6,1),'Bill Log'!$A$6:$A$2505,"&lt;"&amp;EDATE(DATE($B$3,K$6,1),1)))</f>
        <v/>
      </c>
      <c r="L126" s="57">
        <f>IF($A126="","",SUMIFS('Bill Log'!$F$6:$F$2505,'Bill Log'!$B$6:$B$2505,$A126,'Bill Log'!$A$6:$A$2505,"&gt;="&amp;DATE($B$3,L$6,1),'Bill Log'!$A$6:$A$2505,"&lt;"&amp;EDATE(DATE($B$3,L$6,1),1)))</f>
        <v/>
      </c>
      <c r="M126" s="57">
        <f>IF($A126="","",SUMIFS('Bill Log'!$F$6:$F$2505,'Bill Log'!$B$6:$B$2505,$A126,'Bill Log'!$A$6:$A$2505,"&gt;="&amp;DATE($B$3,M$6,1),'Bill Log'!$A$6:$A$2505,"&lt;"&amp;EDATE(DATE($B$3,M$6,1),1)))</f>
        <v/>
      </c>
      <c r="N126" s="58">
        <f>IF($A126="","",SUM(B126:M126))</f>
        <v/>
      </c>
      <c r="O126" s="50" t="n"/>
    </row>
    <row r="127" ht="15" customHeight="1" s="36">
      <c r="A127" s="50">
        <f>IF(Lists!A96="","",Lists!A96)</f>
        <v/>
      </c>
      <c r="B127" s="57">
        <f>IF($A127="","",SUMIFS('Bill Log'!$F$6:$F$2505,'Bill Log'!$B$6:$B$2505,$A127,'Bill Log'!$A$6:$A$2505,"&gt;="&amp;DATE($B$3,B$6,1),'Bill Log'!$A$6:$A$2505,"&lt;"&amp;EDATE(DATE($B$3,B$6,1),1)))</f>
        <v/>
      </c>
      <c r="C127" s="57">
        <f>IF($A127="","",SUMIFS('Bill Log'!$F$6:$F$2505,'Bill Log'!$B$6:$B$2505,$A127,'Bill Log'!$A$6:$A$2505,"&gt;="&amp;DATE($B$3,C$6,1),'Bill Log'!$A$6:$A$2505,"&lt;"&amp;EDATE(DATE($B$3,C$6,1),1)))</f>
        <v/>
      </c>
      <c r="D127" s="57">
        <f>IF($A127="","",SUMIFS('Bill Log'!$F$6:$F$2505,'Bill Log'!$B$6:$B$2505,$A127,'Bill Log'!$A$6:$A$2505,"&gt;="&amp;DATE($B$3,D$6,1),'Bill Log'!$A$6:$A$2505,"&lt;"&amp;EDATE(DATE($B$3,D$6,1),1)))</f>
        <v/>
      </c>
      <c r="E127" s="57">
        <f>IF($A127="","",SUMIFS('Bill Log'!$F$6:$F$2505,'Bill Log'!$B$6:$B$2505,$A127,'Bill Log'!$A$6:$A$2505,"&gt;="&amp;DATE($B$3,E$6,1),'Bill Log'!$A$6:$A$2505,"&lt;"&amp;EDATE(DATE($B$3,E$6,1),1)))</f>
        <v/>
      </c>
      <c r="F127" s="57">
        <f>IF($A127="","",SUMIFS('Bill Log'!$F$6:$F$2505,'Bill Log'!$B$6:$B$2505,$A127,'Bill Log'!$A$6:$A$2505,"&gt;="&amp;DATE($B$3,F$6,1),'Bill Log'!$A$6:$A$2505,"&lt;"&amp;EDATE(DATE($B$3,F$6,1),1)))</f>
        <v/>
      </c>
      <c r="G127" s="57">
        <f>IF($A127="","",SUMIFS('Bill Log'!$F$6:$F$2505,'Bill Log'!$B$6:$B$2505,$A127,'Bill Log'!$A$6:$A$2505,"&gt;="&amp;DATE($B$3,G$6,1),'Bill Log'!$A$6:$A$2505,"&lt;"&amp;EDATE(DATE($B$3,G$6,1),1)))</f>
        <v/>
      </c>
      <c r="H127" s="57">
        <f>IF($A127="","",SUMIFS('Bill Log'!$F$6:$F$2505,'Bill Log'!$B$6:$B$2505,$A127,'Bill Log'!$A$6:$A$2505,"&gt;="&amp;DATE($B$3,H$6,1),'Bill Log'!$A$6:$A$2505,"&lt;"&amp;EDATE(DATE($B$3,H$6,1),1)))</f>
        <v/>
      </c>
      <c r="I127" s="57">
        <f>IF($A127="","",SUMIFS('Bill Log'!$F$6:$F$2505,'Bill Log'!$B$6:$B$2505,$A127,'Bill Log'!$A$6:$A$2505,"&gt;="&amp;DATE($B$3,I$6,1),'Bill Log'!$A$6:$A$2505,"&lt;"&amp;EDATE(DATE($B$3,I$6,1),1)))</f>
        <v/>
      </c>
      <c r="J127" s="57">
        <f>IF($A127="","",SUMIFS('Bill Log'!$F$6:$F$2505,'Bill Log'!$B$6:$B$2505,$A127,'Bill Log'!$A$6:$A$2505,"&gt;="&amp;DATE($B$3,J$6,1),'Bill Log'!$A$6:$A$2505,"&lt;"&amp;EDATE(DATE($B$3,J$6,1),1)))</f>
        <v/>
      </c>
      <c r="K127" s="57">
        <f>IF($A127="","",SUMIFS('Bill Log'!$F$6:$F$2505,'Bill Log'!$B$6:$B$2505,$A127,'Bill Log'!$A$6:$A$2505,"&gt;="&amp;DATE($B$3,K$6,1),'Bill Log'!$A$6:$A$2505,"&lt;"&amp;EDATE(DATE($B$3,K$6,1),1)))</f>
        <v/>
      </c>
      <c r="L127" s="57">
        <f>IF($A127="","",SUMIFS('Bill Log'!$F$6:$F$2505,'Bill Log'!$B$6:$B$2505,$A127,'Bill Log'!$A$6:$A$2505,"&gt;="&amp;DATE($B$3,L$6,1),'Bill Log'!$A$6:$A$2505,"&lt;"&amp;EDATE(DATE($B$3,L$6,1),1)))</f>
        <v/>
      </c>
      <c r="M127" s="57">
        <f>IF($A127="","",SUMIFS('Bill Log'!$F$6:$F$2505,'Bill Log'!$B$6:$B$2505,$A127,'Bill Log'!$A$6:$A$2505,"&gt;="&amp;DATE($B$3,M$6,1),'Bill Log'!$A$6:$A$2505,"&lt;"&amp;EDATE(DATE($B$3,M$6,1),1)))</f>
        <v/>
      </c>
      <c r="N127" s="58">
        <f>IF($A127="","",SUM(B127:M127))</f>
        <v/>
      </c>
      <c r="O127" s="50" t="n"/>
    </row>
    <row r="128" ht="15" customHeight="1" s="36">
      <c r="A128" s="50">
        <f>IF(Lists!A97="","",Lists!A97)</f>
        <v/>
      </c>
      <c r="B128" s="57">
        <f>IF($A128="","",SUMIFS('Bill Log'!$F$6:$F$2505,'Bill Log'!$B$6:$B$2505,$A128,'Bill Log'!$A$6:$A$2505,"&gt;="&amp;DATE($B$3,B$6,1),'Bill Log'!$A$6:$A$2505,"&lt;"&amp;EDATE(DATE($B$3,B$6,1),1)))</f>
        <v/>
      </c>
      <c r="C128" s="57">
        <f>IF($A128="","",SUMIFS('Bill Log'!$F$6:$F$2505,'Bill Log'!$B$6:$B$2505,$A128,'Bill Log'!$A$6:$A$2505,"&gt;="&amp;DATE($B$3,C$6,1),'Bill Log'!$A$6:$A$2505,"&lt;"&amp;EDATE(DATE($B$3,C$6,1),1)))</f>
        <v/>
      </c>
      <c r="D128" s="57">
        <f>IF($A128="","",SUMIFS('Bill Log'!$F$6:$F$2505,'Bill Log'!$B$6:$B$2505,$A128,'Bill Log'!$A$6:$A$2505,"&gt;="&amp;DATE($B$3,D$6,1),'Bill Log'!$A$6:$A$2505,"&lt;"&amp;EDATE(DATE($B$3,D$6,1),1)))</f>
        <v/>
      </c>
      <c r="E128" s="57">
        <f>IF($A128="","",SUMIFS('Bill Log'!$F$6:$F$2505,'Bill Log'!$B$6:$B$2505,$A128,'Bill Log'!$A$6:$A$2505,"&gt;="&amp;DATE($B$3,E$6,1),'Bill Log'!$A$6:$A$2505,"&lt;"&amp;EDATE(DATE($B$3,E$6,1),1)))</f>
        <v/>
      </c>
      <c r="F128" s="57">
        <f>IF($A128="","",SUMIFS('Bill Log'!$F$6:$F$2505,'Bill Log'!$B$6:$B$2505,$A128,'Bill Log'!$A$6:$A$2505,"&gt;="&amp;DATE($B$3,F$6,1),'Bill Log'!$A$6:$A$2505,"&lt;"&amp;EDATE(DATE($B$3,F$6,1),1)))</f>
        <v/>
      </c>
      <c r="G128" s="57">
        <f>IF($A128="","",SUMIFS('Bill Log'!$F$6:$F$2505,'Bill Log'!$B$6:$B$2505,$A128,'Bill Log'!$A$6:$A$2505,"&gt;="&amp;DATE($B$3,G$6,1),'Bill Log'!$A$6:$A$2505,"&lt;"&amp;EDATE(DATE($B$3,G$6,1),1)))</f>
        <v/>
      </c>
      <c r="H128" s="57">
        <f>IF($A128="","",SUMIFS('Bill Log'!$F$6:$F$2505,'Bill Log'!$B$6:$B$2505,$A128,'Bill Log'!$A$6:$A$2505,"&gt;="&amp;DATE($B$3,H$6,1),'Bill Log'!$A$6:$A$2505,"&lt;"&amp;EDATE(DATE($B$3,H$6,1),1)))</f>
        <v/>
      </c>
      <c r="I128" s="57">
        <f>IF($A128="","",SUMIFS('Bill Log'!$F$6:$F$2505,'Bill Log'!$B$6:$B$2505,$A128,'Bill Log'!$A$6:$A$2505,"&gt;="&amp;DATE($B$3,I$6,1),'Bill Log'!$A$6:$A$2505,"&lt;"&amp;EDATE(DATE($B$3,I$6,1),1)))</f>
        <v/>
      </c>
      <c r="J128" s="57">
        <f>IF($A128="","",SUMIFS('Bill Log'!$F$6:$F$2505,'Bill Log'!$B$6:$B$2505,$A128,'Bill Log'!$A$6:$A$2505,"&gt;="&amp;DATE($B$3,J$6,1),'Bill Log'!$A$6:$A$2505,"&lt;"&amp;EDATE(DATE($B$3,J$6,1),1)))</f>
        <v/>
      </c>
      <c r="K128" s="57">
        <f>IF($A128="","",SUMIFS('Bill Log'!$F$6:$F$2505,'Bill Log'!$B$6:$B$2505,$A128,'Bill Log'!$A$6:$A$2505,"&gt;="&amp;DATE($B$3,K$6,1),'Bill Log'!$A$6:$A$2505,"&lt;"&amp;EDATE(DATE($B$3,K$6,1),1)))</f>
        <v/>
      </c>
      <c r="L128" s="57">
        <f>IF($A128="","",SUMIFS('Bill Log'!$F$6:$F$2505,'Bill Log'!$B$6:$B$2505,$A128,'Bill Log'!$A$6:$A$2505,"&gt;="&amp;DATE($B$3,L$6,1),'Bill Log'!$A$6:$A$2505,"&lt;"&amp;EDATE(DATE($B$3,L$6,1),1)))</f>
        <v/>
      </c>
      <c r="M128" s="57">
        <f>IF($A128="","",SUMIFS('Bill Log'!$F$6:$F$2505,'Bill Log'!$B$6:$B$2505,$A128,'Bill Log'!$A$6:$A$2505,"&gt;="&amp;DATE($B$3,M$6,1),'Bill Log'!$A$6:$A$2505,"&lt;"&amp;EDATE(DATE($B$3,M$6,1),1)))</f>
        <v/>
      </c>
      <c r="N128" s="58">
        <f>IF($A128="","",SUM(B128:M128))</f>
        <v/>
      </c>
      <c r="O128" s="50" t="n"/>
    </row>
    <row r="129" ht="15" customHeight="1" s="36">
      <c r="A129" s="50">
        <f>IF(Lists!A98="","",Lists!A98)</f>
        <v/>
      </c>
      <c r="B129" s="57">
        <f>IF($A129="","",SUMIFS('Bill Log'!$F$6:$F$2505,'Bill Log'!$B$6:$B$2505,$A129,'Bill Log'!$A$6:$A$2505,"&gt;="&amp;DATE($B$3,B$6,1),'Bill Log'!$A$6:$A$2505,"&lt;"&amp;EDATE(DATE($B$3,B$6,1),1)))</f>
        <v/>
      </c>
      <c r="C129" s="57">
        <f>IF($A129="","",SUMIFS('Bill Log'!$F$6:$F$2505,'Bill Log'!$B$6:$B$2505,$A129,'Bill Log'!$A$6:$A$2505,"&gt;="&amp;DATE($B$3,C$6,1),'Bill Log'!$A$6:$A$2505,"&lt;"&amp;EDATE(DATE($B$3,C$6,1),1)))</f>
        <v/>
      </c>
      <c r="D129" s="57">
        <f>IF($A129="","",SUMIFS('Bill Log'!$F$6:$F$2505,'Bill Log'!$B$6:$B$2505,$A129,'Bill Log'!$A$6:$A$2505,"&gt;="&amp;DATE($B$3,D$6,1),'Bill Log'!$A$6:$A$2505,"&lt;"&amp;EDATE(DATE($B$3,D$6,1),1)))</f>
        <v/>
      </c>
      <c r="E129" s="57">
        <f>IF($A129="","",SUMIFS('Bill Log'!$F$6:$F$2505,'Bill Log'!$B$6:$B$2505,$A129,'Bill Log'!$A$6:$A$2505,"&gt;="&amp;DATE($B$3,E$6,1),'Bill Log'!$A$6:$A$2505,"&lt;"&amp;EDATE(DATE($B$3,E$6,1),1)))</f>
        <v/>
      </c>
      <c r="F129" s="57">
        <f>IF($A129="","",SUMIFS('Bill Log'!$F$6:$F$2505,'Bill Log'!$B$6:$B$2505,$A129,'Bill Log'!$A$6:$A$2505,"&gt;="&amp;DATE($B$3,F$6,1),'Bill Log'!$A$6:$A$2505,"&lt;"&amp;EDATE(DATE($B$3,F$6,1),1)))</f>
        <v/>
      </c>
      <c r="G129" s="57">
        <f>IF($A129="","",SUMIFS('Bill Log'!$F$6:$F$2505,'Bill Log'!$B$6:$B$2505,$A129,'Bill Log'!$A$6:$A$2505,"&gt;="&amp;DATE($B$3,G$6,1),'Bill Log'!$A$6:$A$2505,"&lt;"&amp;EDATE(DATE($B$3,G$6,1),1)))</f>
        <v/>
      </c>
      <c r="H129" s="57">
        <f>IF($A129="","",SUMIFS('Bill Log'!$F$6:$F$2505,'Bill Log'!$B$6:$B$2505,$A129,'Bill Log'!$A$6:$A$2505,"&gt;="&amp;DATE($B$3,H$6,1),'Bill Log'!$A$6:$A$2505,"&lt;"&amp;EDATE(DATE($B$3,H$6,1),1)))</f>
        <v/>
      </c>
      <c r="I129" s="57">
        <f>IF($A129="","",SUMIFS('Bill Log'!$F$6:$F$2505,'Bill Log'!$B$6:$B$2505,$A129,'Bill Log'!$A$6:$A$2505,"&gt;="&amp;DATE($B$3,I$6,1),'Bill Log'!$A$6:$A$2505,"&lt;"&amp;EDATE(DATE($B$3,I$6,1),1)))</f>
        <v/>
      </c>
      <c r="J129" s="57">
        <f>IF($A129="","",SUMIFS('Bill Log'!$F$6:$F$2505,'Bill Log'!$B$6:$B$2505,$A129,'Bill Log'!$A$6:$A$2505,"&gt;="&amp;DATE($B$3,J$6,1),'Bill Log'!$A$6:$A$2505,"&lt;"&amp;EDATE(DATE($B$3,J$6,1),1)))</f>
        <v/>
      </c>
      <c r="K129" s="57">
        <f>IF($A129="","",SUMIFS('Bill Log'!$F$6:$F$2505,'Bill Log'!$B$6:$B$2505,$A129,'Bill Log'!$A$6:$A$2505,"&gt;="&amp;DATE($B$3,K$6,1),'Bill Log'!$A$6:$A$2505,"&lt;"&amp;EDATE(DATE($B$3,K$6,1),1)))</f>
        <v/>
      </c>
      <c r="L129" s="57">
        <f>IF($A129="","",SUMIFS('Bill Log'!$F$6:$F$2505,'Bill Log'!$B$6:$B$2505,$A129,'Bill Log'!$A$6:$A$2505,"&gt;="&amp;DATE($B$3,L$6,1),'Bill Log'!$A$6:$A$2505,"&lt;"&amp;EDATE(DATE($B$3,L$6,1),1)))</f>
        <v/>
      </c>
      <c r="M129" s="57">
        <f>IF($A129="","",SUMIFS('Bill Log'!$F$6:$F$2505,'Bill Log'!$B$6:$B$2505,$A129,'Bill Log'!$A$6:$A$2505,"&gt;="&amp;DATE($B$3,M$6,1),'Bill Log'!$A$6:$A$2505,"&lt;"&amp;EDATE(DATE($B$3,M$6,1),1)))</f>
        <v/>
      </c>
      <c r="N129" s="58">
        <f>IF($A129="","",SUM(B129:M129))</f>
        <v/>
      </c>
      <c r="O129" s="50" t="n"/>
    </row>
    <row r="130" ht="15" customHeight="1" s="36">
      <c r="A130" s="50">
        <f>IF(Lists!A99="","",Lists!A99)</f>
        <v/>
      </c>
      <c r="B130" s="57">
        <f>IF($A130="","",SUMIFS('Bill Log'!$F$6:$F$2505,'Bill Log'!$B$6:$B$2505,$A130,'Bill Log'!$A$6:$A$2505,"&gt;="&amp;DATE($B$3,B$6,1),'Bill Log'!$A$6:$A$2505,"&lt;"&amp;EDATE(DATE($B$3,B$6,1),1)))</f>
        <v/>
      </c>
      <c r="C130" s="57">
        <f>IF($A130="","",SUMIFS('Bill Log'!$F$6:$F$2505,'Bill Log'!$B$6:$B$2505,$A130,'Bill Log'!$A$6:$A$2505,"&gt;="&amp;DATE($B$3,C$6,1),'Bill Log'!$A$6:$A$2505,"&lt;"&amp;EDATE(DATE($B$3,C$6,1),1)))</f>
        <v/>
      </c>
      <c r="D130" s="57">
        <f>IF($A130="","",SUMIFS('Bill Log'!$F$6:$F$2505,'Bill Log'!$B$6:$B$2505,$A130,'Bill Log'!$A$6:$A$2505,"&gt;="&amp;DATE($B$3,D$6,1),'Bill Log'!$A$6:$A$2505,"&lt;"&amp;EDATE(DATE($B$3,D$6,1),1)))</f>
        <v/>
      </c>
      <c r="E130" s="57">
        <f>IF($A130="","",SUMIFS('Bill Log'!$F$6:$F$2505,'Bill Log'!$B$6:$B$2505,$A130,'Bill Log'!$A$6:$A$2505,"&gt;="&amp;DATE($B$3,E$6,1),'Bill Log'!$A$6:$A$2505,"&lt;"&amp;EDATE(DATE($B$3,E$6,1),1)))</f>
        <v/>
      </c>
      <c r="F130" s="57">
        <f>IF($A130="","",SUMIFS('Bill Log'!$F$6:$F$2505,'Bill Log'!$B$6:$B$2505,$A130,'Bill Log'!$A$6:$A$2505,"&gt;="&amp;DATE($B$3,F$6,1),'Bill Log'!$A$6:$A$2505,"&lt;"&amp;EDATE(DATE($B$3,F$6,1),1)))</f>
        <v/>
      </c>
      <c r="G130" s="57">
        <f>IF($A130="","",SUMIFS('Bill Log'!$F$6:$F$2505,'Bill Log'!$B$6:$B$2505,$A130,'Bill Log'!$A$6:$A$2505,"&gt;="&amp;DATE($B$3,G$6,1),'Bill Log'!$A$6:$A$2505,"&lt;"&amp;EDATE(DATE($B$3,G$6,1),1)))</f>
        <v/>
      </c>
      <c r="H130" s="57">
        <f>IF($A130="","",SUMIFS('Bill Log'!$F$6:$F$2505,'Bill Log'!$B$6:$B$2505,$A130,'Bill Log'!$A$6:$A$2505,"&gt;="&amp;DATE($B$3,H$6,1),'Bill Log'!$A$6:$A$2505,"&lt;"&amp;EDATE(DATE($B$3,H$6,1),1)))</f>
        <v/>
      </c>
      <c r="I130" s="57">
        <f>IF($A130="","",SUMIFS('Bill Log'!$F$6:$F$2505,'Bill Log'!$B$6:$B$2505,$A130,'Bill Log'!$A$6:$A$2505,"&gt;="&amp;DATE($B$3,I$6,1),'Bill Log'!$A$6:$A$2505,"&lt;"&amp;EDATE(DATE($B$3,I$6,1),1)))</f>
        <v/>
      </c>
      <c r="J130" s="57">
        <f>IF($A130="","",SUMIFS('Bill Log'!$F$6:$F$2505,'Bill Log'!$B$6:$B$2505,$A130,'Bill Log'!$A$6:$A$2505,"&gt;="&amp;DATE($B$3,J$6,1),'Bill Log'!$A$6:$A$2505,"&lt;"&amp;EDATE(DATE($B$3,J$6,1),1)))</f>
        <v/>
      </c>
      <c r="K130" s="57">
        <f>IF($A130="","",SUMIFS('Bill Log'!$F$6:$F$2505,'Bill Log'!$B$6:$B$2505,$A130,'Bill Log'!$A$6:$A$2505,"&gt;="&amp;DATE($B$3,K$6,1),'Bill Log'!$A$6:$A$2505,"&lt;"&amp;EDATE(DATE($B$3,K$6,1),1)))</f>
        <v/>
      </c>
      <c r="L130" s="57">
        <f>IF($A130="","",SUMIFS('Bill Log'!$F$6:$F$2505,'Bill Log'!$B$6:$B$2505,$A130,'Bill Log'!$A$6:$A$2505,"&gt;="&amp;DATE($B$3,L$6,1),'Bill Log'!$A$6:$A$2505,"&lt;"&amp;EDATE(DATE($B$3,L$6,1),1)))</f>
        <v/>
      </c>
      <c r="M130" s="57">
        <f>IF($A130="","",SUMIFS('Bill Log'!$F$6:$F$2505,'Bill Log'!$B$6:$B$2505,$A130,'Bill Log'!$A$6:$A$2505,"&gt;="&amp;DATE($B$3,M$6,1),'Bill Log'!$A$6:$A$2505,"&lt;"&amp;EDATE(DATE($B$3,M$6,1),1)))</f>
        <v/>
      </c>
      <c r="N130" s="58">
        <f>IF($A130="","",SUM(B130:M130))</f>
        <v/>
      </c>
      <c r="O130" s="50" t="n"/>
    </row>
    <row r="131" ht="15" customHeight="1" s="36">
      <c r="A131" s="50">
        <f>IF(Lists!A100="","",Lists!A100)</f>
        <v/>
      </c>
      <c r="B131" s="57">
        <f>IF($A131="","",SUMIFS('Bill Log'!$F$6:$F$2505,'Bill Log'!$B$6:$B$2505,$A131,'Bill Log'!$A$6:$A$2505,"&gt;="&amp;DATE($B$3,B$6,1),'Bill Log'!$A$6:$A$2505,"&lt;"&amp;EDATE(DATE($B$3,B$6,1),1)))</f>
        <v/>
      </c>
      <c r="C131" s="57">
        <f>IF($A131="","",SUMIFS('Bill Log'!$F$6:$F$2505,'Bill Log'!$B$6:$B$2505,$A131,'Bill Log'!$A$6:$A$2505,"&gt;="&amp;DATE($B$3,C$6,1),'Bill Log'!$A$6:$A$2505,"&lt;"&amp;EDATE(DATE($B$3,C$6,1),1)))</f>
        <v/>
      </c>
      <c r="D131" s="57">
        <f>IF($A131="","",SUMIFS('Bill Log'!$F$6:$F$2505,'Bill Log'!$B$6:$B$2505,$A131,'Bill Log'!$A$6:$A$2505,"&gt;="&amp;DATE($B$3,D$6,1),'Bill Log'!$A$6:$A$2505,"&lt;"&amp;EDATE(DATE($B$3,D$6,1),1)))</f>
        <v/>
      </c>
      <c r="E131" s="57">
        <f>IF($A131="","",SUMIFS('Bill Log'!$F$6:$F$2505,'Bill Log'!$B$6:$B$2505,$A131,'Bill Log'!$A$6:$A$2505,"&gt;="&amp;DATE($B$3,E$6,1),'Bill Log'!$A$6:$A$2505,"&lt;"&amp;EDATE(DATE($B$3,E$6,1),1)))</f>
        <v/>
      </c>
      <c r="F131" s="57">
        <f>IF($A131="","",SUMIFS('Bill Log'!$F$6:$F$2505,'Bill Log'!$B$6:$B$2505,$A131,'Bill Log'!$A$6:$A$2505,"&gt;="&amp;DATE($B$3,F$6,1),'Bill Log'!$A$6:$A$2505,"&lt;"&amp;EDATE(DATE($B$3,F$6,1),1)))</f>
        <v/>
      </c>
      <c r="G131" s="57">
        <f>IF($A131="","",SUMIFS('Bill Log'!$F$6:$F$2505,'Bill Log'!$B$6:$B$2505,$A131,'Bill Log'!$A$6:$A$2505,"&gt;="&amp;DATE($B$3,G$6,1),'Bill Log'!$A$6:$A$2505,"&lt;"&amp;EDATE(DATE($B$3,G$6,1),1)))</f>
        <v/>
      </c>
      <c r="H131" s="57">
        <f>IF($A131="","",SUMIFS('Bill Log'!$F$6:$F$2505,'Bill Log'!$B$6:$B$2505,$A131,'Bill Log'!$A$6:$A$2505,"&gt;="&amp;DATE($B$3,H$6,1),'Bill Log'!$A$6:$A$2505,"&lt;"&amp;EDATE(DATE($B$3,H$6,1),1)))</f>
        <v/>
      </c>
      <c r="I131" s="57">
        <f>IF($A131="","",SUMIFS('Bill Log'!$F$6:$F$2505,'Bill Log'!$B$6:$B$2505,$A131,'Bill Log'!$A$6:$A$2505,"&gt;="&amp;DATE($B$3,I$6,1),'Bill Log'!$A$6:$A$2505,"&lt;"&amp;EDATE(DATE($B$3,I$6,1),1)))</f>
        <v/>
      </c>
      <c r="J131" s="57">
        <f>IF($A131="","",SUMIFS('Bill Log'!$F$6:$F$2505,'Bill Log'!$B$6:$B$2505,$A131,'Bill Log'!$A$6:$A$2505,"&gt;="&amp;DATE($B$3,J$6,1),'Bill Log'!$A$6:$A$2505,"&lt;"&amp;EDATE(DATE($B$3,J$6,1),1)))</f>
        <v/>
      </c>
      <c r="K131" s="57">
        <f>IF($A131="","",SUMIFS('Bill Log'!$F$6:$F$2505,'Bill Log'!$B$6:$B$2505,$A131,'Bill Log'!$A$6:$A$2505,"&gt;="&amp;DATE($B$3,K$6,1),'Bill Log'!$A$6:$A$2505,"&lt;"&amp;EDATE(DATE($B$3,K$6,1),1)))</f>
        <v/>
      </c>
      <c r="L131" s="57">
        <f>IF($A131="","",SUMIFS('Bill Log'!$F$6:$F$2505,'Bill Log'!$B$6:$B$2505,$A131,'Bill Log'!$A$6:$A$2505,"&gt;="&amp;DATE($B$3,L$6,1),'Bill Log'!$A$6:$A$2505,"&lt;"&amp;EDATE(DATE($B$3,L$6,1),1)))</f>
        <v/>
      </c>
      <c r="M131" s="57">
        <f>IF($A131="","",SUMIFS('Bill Log'!$F$6:$F$2505,'Bill Log'!$B$6:$B$2505,$A131,'Bill Log'!$A$6:$A$2505,"&gt;="&amp;DATE($B$3,M$6,1),'Bill Log'!$A$6:$A$2505,"&lt;"&amp;EDATE(DATE($B$3,M$6,1),1)))</f>
        <v/>
      </c>
      <c r="N131" s="58">
        <f>IF($A131="","",SUM(B131:M131))</f>
        <v/>
      </c>
      <c r="O131" s="50" t="n"/>
    </row>
    <row r="132" ht="15" customHeight="1" s="36">
      <c r="A132" s="50">
        <f>IF(Lists!A101="","",Lists!A101)</f>
        <v/>
      </c>
      <c r="B132" s="57">
        <f>IF($A132="","",SUMIFS('Bill Log'!$F$6:$F$2505,'Bill Log'!$B$6:$B$2505,$A132,'Bill Log'!$A$6:$A$2505,"&gt;="&amp;DATE($B$3,B$6,1),'Bill Log'!$A$6:$A$2505,"&lt;"&amp;EDATE(DATE($B$3,B$6,1),1)))</f>
        <v/>
      </c>
      <c r="C132" s="57">
        <f>IF($A132="","",SUMIFS('Bill Log'!$F$6:$F$2505,'Bill Log'!$B$6:$B$2505,$A132,'Bill Log'!$A$6:$A$2505,"&gt;="&amp;DATE($B$3,C$6,1),'Bill Log'!$A$6:$A$2505,"&lt;"&amp;EDATE(DATE($B$3,C$6,1),1)))</f>
        <v/>
      </c>
      <c r="D132" s="57">
        <f>IF($A132="","",SUMIFS('Bill Log'!$F$6:$F$2505,'Bill Log'!$B$6:$B$2505,$A132,'Bill Log'!$A$6:$A$2505,"&gt;="&amp;DATE($B$3,D$6,1),'Bill Log'!$A$6:$A$2505,"&lt;"&amp;EDATE(DATE($B$3,D$6,1),1)))</f>
        <v/>
      </c>
      <c r="E132" s="57">
        <f>IF($A132="","",SUMIFS('Bill Log'!$F$6:$F$2505,'Bill Log'!$B$6:$B$2505,$A132,'Bill Log'!$A$6:$A$2505,"&gt;="&amp;DATE($B$3,E$6,1),'Bill Log'!$A$6:$A$2505,"&lt;"&amp;EDATE(DATE($B$3,E$6,1),1)))</f>
        <v/>
      </c>
      <c r="F132" s="57">
        <f>IF($A132="","",SUMIFS('Bill Log'!$F$6:$F$2505,'Bill Log'!$B$6:$B$2505,$A132,'Bill Log'!$A$6:$A$2505,"&gt;="&amp;DATE($B$3,F$6,1),'Bill Log'!$A$6:$A$2505,"&lt;"&amp;EDATE(DATE($B$3,F$6,1),1)))</f>
        <v/>
      </c>
      <c r="G132" s="57">
        <f>IF($A132="","",SUMIFS('Bill Log'!$F$6:$F$2505,'Bill Log'!$B$6:$B$2505,$A132,'Bill Log'!$A$6:$A$2505,"&gt;="&amp;DATE($B$3,G$6,1),'Bill Log'!$A$6:$A$2505,"&lt;"&amp;EDATE(DATE($B$3,G$6,1),1)))</f>
        <v/>
      </c>
      <c r="H132" s="57">
        <f>IF($A132="","",SUMIFS('Bill Log'!$F$6:$F$2505,'Bill Log'!$B$6:$B$2505,$A132,'Bill Log'!$A$6:$A$2505,"&gt;="&amp;DATE($B$3,H$6,1),'Bill Log'!$A$6:$A$2505,"&lt;"&amp;EDATE(DATE($B$3,H$6,1),1)))</f>
        <v/>
      </c>
      <c r="I132" s="57">
        <f>IF($A132="","",SUMIFS('Bill Log'!$F$6:$F$2505,'Bill Log'!$B$6:$B$2505,$A132,'Bill Log'!$A$6:$A$2505,"&gt;="&amp;DATE($B$3,I$6,1),'Bill Log'!$A$6:$A$2505,"&lt;"&amp;EDATE(DATE($B$3,I$6,1),1)))</f>
        <v/>
      </c>
      <c r="J132" s="57">
        <f>IF($A132="","",SUMIFS('Bill Log'!$F$6:$F$2505,'Bill Log'!$B$6:$B$2505,$A132,'Bill Log'!$A$6:$A$2505,"&gt;="&amp;DATE($B$3,J$6,1),'Bill Log'!$A$6:$A$2505,"&lt;"&amp;EDATE(DATE($B$3,J$6,1),1)))</f>
        <v/>
      </c>
      <c r="K132" s="57">
        <f>IF($A132="","",SUMIFS('Bill Log'!$F$6:$F$2505,'Bill Log'!$B$6:$B$2505,$A132,'Bill Log'!$A$6:$A$2505,"&gt;="&amp;DATE($B$3,K$6,1),'Bill Log'!$A$6:$A$2505,"&lt;"&amp;EDATE(DATE($B$3,K$6,1),1)))</f>
        <v/>
      </c>
      <c r="L132" s="57">
        <f>IF($A132="","",SUMIFS('Bill Log'!$F$6:$F$2505,'Bill Log'!$B$6:$B$2505,$A132,'Bill Log'!$A$6:$A$2505,"&gt;="&amp;DATE($B$3,L$6,1),'Bill Log'!$A$6:$A$2505,"&lt;"&amp;EDATE(DATE($B$3,L$6,1),1)))</f>
        <v/>
      </c>
      <c r="M132" s="57">
        <f>IF($A132="","",SUMIFS('Bill Log'!$F$6:$F$2505,'Bill Log'!$B$6:$B$2505,$A132,'Bill Log'!$A$6:$A$2505,"&gt;="&amp;DATE($B$3,M$6,1),'Bill Log'!$A$6:$A$2505,"&lt;"&amp;EDATE(DATE($B$3,M$6,1),1)))</f>
        <v/>
      </c>
      <c r="N132" s="58">
        <f>IF($A132="","",SUM(B132:M132))</f>
        <v/>
      </c>
      <c r="O132" s="50" t="n"/>
    </row>
    <row r="133" ht="15" customHeight="1" s="36">
      <c r="A133" s="50">
        <f>IF(Lists!A102="","",Lists!A102)</f>
        <v/>
      </c>
      <c r="B133" s="57">
        <f>IF($A133="","",SUMIFS('Bill Log'!$F$6:$F$2505,'Bill Log'!$B$6:$B$2505,$A133,'Bill Log'!$A$6:$A$2505,"&gt;="&amp;DATE($B$3,B$6,1),'Bill Log'!$A$6:$A$2505,"&lt;"&amp;EDATE(DATE($B$3,B$6,1),1)))</f>
        <v/>
      </c>
      <c r="C133" s="57">
        <f>IF($A133="","",SUMIFS('Bill Log'!$F$6:$F$2505,'Bill Log'!$B$6:$B$2505,$A133,'Bill Log'!$A$6:$A$2505,"&gt;="&amp;DATE($B$3,C$6,1),'Bill Log'!$A$6:$A$2505,"&lt;"&amp;EDATE(DATE($B$3,C$6,1),1)))</f>
        <v/>
      </c>
      <c r="D133" s="57">
        <f>IF($A133="","",SUMIFS('Bill Log'!$F$6:$F$2505,'Bill Log'!$B$6:$B$2505,$A133,'Bill Log'!$A$6:$A$2505,"&gt;="&amp;DATE($B$3,D$6,1),'Bill Log'!$A$6:$A$2505,"&lt;"&amp;EDATE(DATE($B$3,D$6,1),1)))</f>
        <v/>
      </c>
      <c r="E133" s="57">
        <f>IF($A133="","",SUMIFS('Bill Log'!$F$6:$F$2505,'Bill Log'!$B$6:$B$2505,$A133,'Bill Log'!$A$6:$A$2505,"&gt;="&amp;DATE($B$3,E$6,1),'Bill Log'!$A$6:$A$2505,"&lt;"&amp;EDATE(DATE($B$3,E$6,1),1)))</f>
        <v/>
      </c>
      <c r="F133" s="57">
        <f>IF($A133="","",SUMIFS('Bill Log'!$F$6:$F$2505,'Bill Log'!$B$6:$B$2505,$A133,'Bill Log'!$A$6:$A$2505,"&gt;="&amp;DATE($B$3,F$6,1),'Bill Log'!$A$6:$A$2505,"&lt;"&amp;EDATE(DATE($B$3,F$6,1),1)))</f>
        <v/>
      </c>
      <c r="G133" s="57">
        <f>IF($A133="","",SUMIFS('Bill Log'!$F$6:$F$2505,'Bill Log'!$B$6:$B$2505,$A133,'Bill Log'!$A$6:$A$2505,"&gt;="&amp;DATE($B$3,G$6,1),'Bill Log'!$A$6:$A$2505,"&lt;"&amp;EDATE(DATE($B$3,G$6,1),1)))</f>
        <v/>
      </c>
      <c r="H133" s="57">
        <f>IF($A133="","",SUMIFS('Bill Log'!$F$6:$F$2505,'Bill Log'!$B$6:$B$2505,$A133,'Bill Log'!$A$6:$A$2505,"&gt;="&amp;DATE($B$3,H$6,1),'Bill Log'!$A$6:$A$2505,"&lt;"&amp;EDATE(DATE($B$3,H$6,1),1)))</f>
        <v/>
      </c>
      <c r="I133" s="57">
        <f>IF($A133="","",SUMIFS('Bill Log'!$F$6:$F$2505,'Bill Log'!$B$6:$B$2505,$A133,'Bill Log'!$A$6:$A$2505,"&gt;="&amp;DATE($B$3,I$6,1),'Bill Log'!$A$6:$A$2505,"&lt;"&amp;EDATE(DATE($B$3,I$6,1),1)))</f>
        <v/>
      </c>
      <c r="J133" s="57">
        <f>IF($A133="","",SUMIFS('Bill Log'!$F$6:$F$2505,'Bill Log'!$B$6:$B$2505,$A133,'Bill Log'!$A$6:$A$2505,"&gt;="&amp;DATE($B$3,J$6,1),'Bill Log'!$A$6:$A$2505,"&lt;"&amp;EDATE(DATE($B$3,J$6,1),1)))</f>
        <v/>
      </c>
      <c r="K133" s="57">
        <f>IF($A133="","",SUMIFS('Bill Log'!$F$6:$F$2505,'Bill Log'!$B$6:$B$2505,$A133,'Bill Log'!$A$6:$A$2505,"&gt;="&amp;DATE($B$3,K$6,1),'Bill Log'!$A$6:$A$2505,"&lt;"&amp;EDATE(DATE($B$3,K$6,1),1)))</f>
        <v/>
      </c>
      <c r="L133" s="57">
        <f>IF($A133="","",SUMIFS('Bill Log'!$F$6:$F$2505,'Bill Log'!$B$6:$B$2505,$A133,'Bill Log'!$A$6:$A$2505,"&gt;="&amp;DATE($B$3,L$6,1),'Bill Log'!$A$6:$A$2505,"&lt;"&amp;EDATE(DATE($B$3,L$6,1),1)))</f>
        <v/>
      </c>
      <c r="M133" s="57">
        <f>IF($A133="","",SUMIFS('Bill Log'!$F$6:$F$2505,'Bill Log'!$B$6:$B$2505,$A133,'Bill Log'!$A$6:$A$2505,"&gt;="&amp;DATE($B$3,M$6,1),'Bill Log'!$A$6:$A$2505,"&lt;"&amp;EDATE(DATE($B$3,M$6,1),1)))</f>
        <v/>
      </c>
      <c r="N133" s="58">
        <f>IF($A133="","",SUM(B133:M133))</f>
        <v/>
      </c>
      <c r="O133" s="50" t="n"/>
    </row>
    <row r="134" ht="15" customHeight="1" s="36">
      <c r="A134" s="50">
        <f>IF(Lists!A103="","",Lists!A103)</f>
        <v/>
      </c>
      <c r="B134" s="57">
        <f>IF($A134="","",SUMIFS('Bill Log'!$F$6:$F$2505,'Bill Log'!$B$6:$B$2505,$A134,'Bill Log'!$A$6:$A$2505,"&gt;="&amp;DATE($B$3,B$6,1),'Bill Log'!$A$6:$A$2505,"&lt;"&amp;EDATE(DATE($B$3,B$6,1),1)))</f>
        <v/>
      </c>
      <c r="C134" s="57">
        <f>IF($A134="","",SUMIFS('Bill Log'!$F$6:$F$2505,'Bill Log'!$B$6:$B$2505,$A134,'Bill Log'!$A$6:$A$2505,"&gt;="&amp;DATE($B$3,C$6,1),'Bill Log'!$A$6:$A$2505,"&lt;"&amp;EDATE(DATE($B$3,C$6,1),1)))</f>
        <v/>
      </c>
      <c r="D134" s="57">
        <f>IF($A134="","",SUMIFS('Bill Log'!$F$6:$F$2505,'Bill Log'!$B$6:$B$2505,$A134,'Bill Log'!$A$6:$A$2505,"&gt;="&amp;DATE($B$3,D$6,1),'Bill Log'!$A$6:$A$2505,"&lt;"&amp;EDATE(DATE($B$3,D$6,1),1)))</f>
        <v/>
      </c>
      <c r="E134" s="57">
        <f>IF($A134="","",SUMIFS('Bill Log'!$F$6:$F$2505,'Bill Log'!$B$6:$B$2505,$A134,'Bill Log'!$A$6:$A$2505,"&gt;="&amp;DATE($B$3,E$6,1),'Bill Log'!$A$6:$A$2505,"&lt;"&amp;EDATE(DATE($B$3,E$6,1),1)))</f>
        <v/>
      </c>
      <c r="F134" s="57">
        <f>IF($A134="","",SUMIFS('Bill Log'!$F$6:$F$2505,'Bill Log'!$B$6:$B$2505,$A134,'Bill Log'!$A$6:$A$2505,"&gt;="&amp;DATE($B$3,F$6,1),'Bill Log'!$A$6:$A$2505,"&lt;"&amp;EDATE(DATE($B$3,F$6,1),1)))</f>
        <v/>
      </c>
      <c r="G134" s="57">
        <f>IF($A134="","",SUMIFS('Bill Log'!$F$6:$F$2505,'Bill Log'!$B$6:$B$2505,$A134,'Bill Log'!$A$6:$A$2505,"&gt;="&amp;DATE($B$3,G$6,1),'Bill Log'!$A$6:$A$2505,"&lt;"&amp;EDATE(DATE($B$3,G$6,1),1)))</f>
        <v/>
      </c>
      <c r="H134" s="57">
        <f>IF($A134="","",SUMIFS('Bill Log'!$F$6:$F$2505,'Bill Log'!$B$6:$B$2505,$A134,'Bill Log'!$A$6:$A$2505,"&gt;="&amp;DATE($B$3,H$6,1),'Bill Log'!$A$6:$A$2505,"&lt;"&amp;EDATE(DATE($B$3,H$6,1),1)))</f>
        <v/>
      </c>
      <c r="I134" s="57">
        <f>IF($A134="","",SUMIFS('Bill Log'!$F$6:$F$2505,'Bill Log'!$B$6:$B$2505,$A134,'Bill Log'!$A$6:$A$2505,"&gt;="&amp;DATE($B$3,I$6,1),'Bill Log'!$A$6:$A$2505,"&lt;"&amp;EDATE(DATE($B$3,I$6,1),1)))</f>
        <v/>
      </c>
      <c r="J134" s="57">
        <f>IF($A134="","",SUMIFS('Bill Log'!$F$6:$F$2505,'Bill Log'!$B$6:$B$2505,$A134,'Bill Log'!$A$6:$A$2505,"&gt;="&amp;DATE($B$3,J$6,1),'Bill Log'!$A$6:$A$2505,"&lt;"&amp;EDATE(DATE($B$3,J$6,1),1)))</f>
        <v/>
      </c>
      <c r="K134" s="57">
        <f>IF($A134="","",SUMIFS('Bill Log'!$F$6:$F$2505,'Bill Log'!$B$6:$B$2505,$A134,'Bill Log'!$A$6:$A$2505,"&gt;="&amp;DATE($B$3,K$6,1),'Bill Log'!$A$6:$A$2505,"&lt;"&amp;EDATE(DATE($B$3,K$6,1),1)))</f>
        <v/>
      </c>
      <c r="L134" s="57">
        <f>IF($A134="","",SUMIFS('Bill Log'!$F$6:$F$2505,'Bill Log'!$B$6:$B$2505,$A134,'Bill Log'!$A$6:$A$2505,"&gt;="&amp;DATE($B$3,L$6,1),'Bill Log'!$A$6:$A$2505,"&lt;"&amp;EDATE(DATE($B$3,L$6,1),1)))</f>
        <v/>
      </c>
      <c r="M134" s="57">
        <f>IF($A134="","",SUMIFS('Bill Log'!$F$6:$F$2505,'Bill Log'!$B$6:$B$2505,$A134,'Bill Log'!$A$6:$A$2505,"&gt;="&amp;DATE($B$3,M$6,1),'Bill Log'!$A$6:$A$2505,"&lt;"&amp;EDATE(DATE($B$3,M$6,1),1)))</f>
        <v/>
      </c>
      <c r="N134" s="58">
        <f>IF($A134="","",SUM(B134:M134))</f>
        <v/>
      </c>
      <c r="O134" s="50" t="n"/>
    </row>
    <row r="135" ht="15" customHeight="1" s="36">
      <c r="A135" s="50">
        <f>IF(Lists!A104="","",Lists!A104)</f>
        <v/>
      </c>
      <c r="B135" s="57">
        <f>IF($A135="","",SUMIFS('Bill Log'!$F$6:$F$2505,'Bill Log'!$B$6:$B$2505,$A135,'Bill Log'!$A$6:$A$2505,"&gt;="&amp;DATE($B$3,B$6,1),'Bill Log'!$A$6:$A$2505,"&lt;"&amp;EDATE(DATE($B$3,B$6,1),1)))</f>
        <v/>
      </c>
      <c r="C135" s="57">
        <f>IF($A135="","",SUMIFS('Bill Log'!$F$6:$F$2505,'Bill Log'!$B$6:$B$2505,$A135,'Bill Log'!$A$6:$A$2505,"&gt;="&amp;DATE($B$3,C$6,1),'Bill Log'!$A$6:$A$2505,"&lt;"&amp;EDATE(DATE($B$3,C$6,1),1)))</f>
        <v/>
      </c>
      <c r="D135" s="57">
        <f>IF($A135="","",SUMIFS('Bill Log'!$F$6:$F$2505,'Bill Log'!$B$6:$B$2505,$A135,'Bill Log'!$A$6:$A$2505,"&gt;="&amp;DATE($B$3,D$6,1),'Bill Log'!$A$6:$A$2505,"&lt;"&amp;EDATE(DATE($B$3,D$6,1),1)))</f>
        <v/>
      </c>
      <c r="E135" s="57">
        <f>IF($A135="","",SUMIFS('Bill Log'!$F$6:$F$2505,'Bill Log'!$B$6:$B$2505,$A135,'Bill Log'!$A$6:$A$2505,"&gt;="&amp;DATE($B$3,E$6,1),'Bill Log'!$A$6:$A$2505,"&lt;"&amp;EDATE(DATE($B$3,E$6,1),1)))</f>
        <v/>
      </c>
      <c r="F135" s="57">
        <f>IF($A135="","",SUMIFS('Bill Log'!$F$6:$F$2505,'Bill Log'!$B$6:$B$2505,$A135,'Bill Log'!$A$6:$A$2505,"&gt;="&amp;DATE($B$3,F$6,1),'Bill Log'!$A$6:$A$2505,"&lt;"&amp;EDATE(DATE($B$3,F$6,1),1)))</f>
        <v/>
      </c>
      <c r="G135" s="57">
        <f>IF($A135="","",SUMIFS('Bill Log'!$F$6:$F$2505,'Bill Log'!$B$6:$B$2505,$A135,'Bill Log'!$A$6:$A$2505,"&gt;="&amp;DATE($B$3,G$6,1),'Bill Log'!$A$6:$A$2505,"&lt;"&amp;EDATE(DATE($B$3,G$6,1),1)))</f>
        <v/>
      </c>
      <c r="H135" s="57">
        <f>IF($A135="","",SUMIFS('Bill Log'!$F$6:$F$2505,'Bill Log'!$B$6:$B$2505,$A135,'Bill Log'!$A$6:$A$2505,"&gt;="&amp;DATE($B$3,H$6,1),'Bill Log'!$A$6:$A$2505,"&lt;"&amp;EDATE(DATE($B$3,H$6,1),1)))</f>
        <v/>
      </c>
      <c r="I135" s="57">
        <f>IF($A135="","",SUMIFS('Bill Log'!$F$6:$F$2505,'Bill Log'!$B$6:$B$2505,$A135,'Bill Log'!$A$6:$A$2505,"&gt;="&amp;DATE($B$3,I$6,1),'Bill Log'!$A$6:$A$2505,"&lt;"&amp;EDATE(DATE($B$3,I$6,1),1)))</f>
        <v/>
      </c>
      <c r="J135" s="57">
        <f>IF($A135="","",SUMIFS('Bill Log'!$F$6:$F$2505,'Bill Log'!$B$6:$B$2505,$A135,'Bill Log'!$A$6:$A$2505,"&gt;="&amp;DATE($B$3,J$6,1),'Bill Log'!$A$6:$A$2505,"&lt;"&amp;EDATE(DATE($B$3,J$6,1),1)))</f>
        <v/>
      </c>
      <c r="K135" s="57">
        <f>IF($A135="","",SUMIFS('Bill Log'!$F$6:$F$2505,'Bill Log'!$B$6:$B$2505,$A135,'Bill Log'!$A$6:$A$2505,"&gt;="&amp;DATE($B$3,K$6,1),'Bill Log'!$A$6:$A$2505,"&lt;"&amp;EDATE(DATE($B$3,K$6,1),1)))</f>
        <v/>
      </c>
      <c r="L135" s="57">
        <f>IF($A135="","",SUMIFS('Bill Log'!$F$6:$F$2505,'Bill Log'!$B$6:$B$2505,$A135,'Bill Log'!$A$6:$A$2505,"&gt;="&amp;DATE($B$3,L$6,1),'Bill Log'!$A$6:$A$2505,"&lt;"&amp;EDATE(DATE($B$3,L$6,1),1)))</f>
        <v/>
      </c>
      <c r="M135" s="57">
        <f>IF($A135="","",SUMIFS('Bill Log'!$F$6:$F$2505,'Bill Log'!$B$6:$B$2505,$A135,'Bill Log'!$A$6:$A$2505,"&gt;="&amp;DATE($B$3,M$6,1),'Bill Log'!$A$6:$A$2505,"&lt;"&amp;EDATE(DATE($B$3,M$6,1),1)))</f>
        <v/>
      </c>
      <c r="N135" s="58">
        <f>IF($A135="","",SUM(B135:M135))</f>
        <v/>
      </c>
      <c r="O135" s="50" t="n"/>
    </row>
    <row r="136" ht="15" customHeight="1" s="36">
      <c r="A136" s="50">
        <f>IF(Lists!A105="","",Lists!A105)</f>
        <v/>
      </c>
      <c r="B136" s="57">
        <f>IF($A136="","",SUMIFS('Bill Log'!$F$6:$F$2505,'Bill Log'!$B$6:$B$2505,$A136,'Bill Log'!$A$6:$A$2505,"&gt;="&amp;DATE($B$3,B$6,1),'Bill Log'!$A$6:$A$2505,"&lt;"&amp;EDATE(DATE($B$3,B$6,1),1)))</f>
        <v/>
      </c>
      <c r="C136" s="57">
        <f>IF($A136="","",SUMIFS('Bill Log'!$F$6:$F$2505,'Bill Log'!$B$6:$B$2505,$A136,'Bill Log'!$A$6:$A$2505,"&gt;="&amp;DATE($B$3,C$6,1),'Bill Log'!$A$6:$A$2505,"&lt;"&amp;EDATE(DATE($B$3,C$6,1),1)))</f>
        <v/>
      </c>
      <c r="D136" s="57">
        <f>IF($A136="","",SUMIFS('Bill Log'!$F$6:$F$2505,'Bill Log'!$B$6:$B$2505,$A136,'Bill Log'!$A$6:$A$2505,"&gt;="&amp;DATE($B$3,D$6,1),'Bill Log'!$A$6:$A$2505,"&lt;"&amp;EDATE(DATE($B$3,D$6,1),1)))</f>
        <v/>
      </c>
      <c r="E136" s="57">
        <f>IF($A136="","",SUMIFS('Bill Log'!$F$6:$F$2505,'Bill Log'!$B$6:$B$2505,$A136,'Bill Log'!$A$6:$A$2505,"&gt;="&amp;DATE($B$3,E$6,1),'Bill Log'!$A$6:$A$2505,"&lt;"&amp;EDATE(DATE($B$3,E$6,1),1)))</f>
        <v/>
      </c>
      <c r="F136" s="57">
        <f>IF($A136="","",SUMIFS('Bill Log'!$F$6:$F$2505,'Bill Log'!$B$6:$B$2505,$A136,'Bill Log'!$A$6:$A$2505,"&gt;="&amp;DATE($B$3,F$6,1),'Bill Log'!$A$6:$A$2505,"&lt;"&amp;EDATE(DATE($B$3,F$6,1),1)))</f>
        <v/>
      </c>
      <c r="G136" s="57">
        <f>IF($A136="","",SUMIFS('Bill Log'!$F$6:$F$2505,'Bill Log'!$B$6:$B$2505,$A136,'Bill Log'!$A$6:$A$2505,"&gt;="&amp;DATE($B$3,G$6,1),'Bill Log'!$A$6:$A$2505,"&lt;"&amp;EDATE(DATE($B$3,G$6,1),1)))</f>
        <v/>
      </c>
      <c r="H136" s="57">
        <f>IF($A136="","",SUMIFS('Bill Log'!$F$6:$F$2505,'Bill Log'!$B$6:$B$2505,$A136,'Bill Log'!$A$6:$A$2505,"&gt;="&amp;DATE($B$3,H$6,1),'Bill Log'!$A$6:$A$2505,"&lt;"&amp;EDATE(DATE($B$3,H$6,1),1)))</f>
        <v/>
      </c>
      <c r="I136" s="57">
        <f>IF($A136="","",SUMIFS('Bill Log'!$F$6:$F$2505,'Bill Log'!$B$6:$B$2505,$A136,'Bill Log'!$A$6:$A$2505,"&gt;="&amp;DATE($B$3,I$6,1),'Bill Log'!$A$6:$A$2505,"&lt;"&amp;EDATE(DATE($B$3,I$6,1),1)))</f>
        <v/>
      </c>
      <c r="J136" s="57">
        <f>IF($A136="","",SUMIFS('Bill Log'!$F$6:$F$2505,'Bill Log'!$B$6:$B$2505,$A136,'Bill Log'!$A$6:$A$2505,"&gt;="&amp;DATE($B$3,J$6,1),'Bill Log'!$A$6:$A$2505,"&lt;"&amp;EDATE(DATE($B$3,J$6,1),1)))</f>
        <v/>
      </c>
      <c r="K136" s="57">
        <f>IF($A136="","",SUMIFS('Bill Log'!$F$6:$F$2505,'Bill Log'!$B$6:$B$2505,$A136,'Bill Log'!$A$6:$A$2505,"&gt;="&amp;DATE($B$3,K$6,1),'Bill Log'!$A$6:$A$2505,"&lt;"&amp;EDATE(DATE($B$3,K$6,1),1)))</f>
        <v/>
      </c>
      <c r="L136" s="57">
        <f>IF($A136="","",SUMIFS('Bill Log'!$F$6:$F$2505,'Bill Log'!$B$6:$B$2505,$A136,'Bill Log'!$A$6:$A$2505,"&gt;="&amp;DATE($B$3,L$6,1),'Bill Log'!$A$6:$A$2505,"&lt;"&amp;EDATE(DATE($B$3,L$6,1),1)))</f>
        <v/>
      </c>
      <c r="M136" s="57">
        <f>IF($A136="","",SUMIFS('Bill Log'!$F$6:$F$2505,'Bill Log'!$B$6:$B$2505,$A136,'Bill Log'!$A$6:$A$2505,"&gt;="&amp;DATE($B$3,M$6,1),'Bill Log'!$A$6:$A$2505,"&lt;"&amp;EDATE(DATE($B$3,M$6,1),1)))</f>
        <v/>
      </c>
      <c r="N136" s="58">
        <f>IF($A136="","",SUM(B136:M136))</f>
        <v/>
      </c>
      <c r="O136" s="50" t="n"/>
    </row>
    <row r="137" ht="15" customHeight="1" s="36">
      <c r="A137" s="50">
        <f>IF(Lists!A106="","",Lists!A106)</f>
        <v/>
      </c>
      <c r="B137" s="57">
        <f>IF($A137="","",SUMIFS('Bill Log'!$F$6:$F$2505,'Bill Log'!$B$6:$B$2505,$A137,'Bill Log'!$A$6:$A$2505,"&gt;="&amp;DATE($B$3,B$6,1),'Bill Log'!$A$6:$A$2505,"&lt;"&amp;EDATE(DATE($B$3,B$6,1),1)))</f>
        <v/>
      </c>
      <c r="C137" s="57">
        <f>IF($A137="","",SUMIFS('Bill Log'!$F$6:$F$2505,'Bill Log'!$B$6:$B$2505,$A137,'Bill Log'!$A$6:$A$2505,"&gt;="&amp;DATE($B$3,C$6,1),'Bill Log'!$A$6:$A$2505,"&lt;"&amp;EDATE(DATE($B$3,C$6,1),1)))</f>
        <v/>
      </c>
      <c r="D137" s="57">
        <f>IF($A137="","",SUMIFS('Bill Log'!$F$6:$F$2505,'Bill Log'!$B$6:$B$2505,$A137,'Bill Log'!$A$6:$A$2505,"&gt;="&amp;DATE($B$3,D$6,1),'Bill Log'!$A$6:$A$2505,"&lt;"&amp;EDATE(DATE($B$3,D$6,1),1)))</f>
        <v/>
      </c>
      <c r="E137" s="57">
        <f>IF($A137="","",SUMIFS('Bill Log'!$F$6:$F$2505,'Bill Log'!$B$6:$B$2505,$A137,'Bill Log'!$A$6:$A$2505,"&gt;="&amp;DATE($B$3,E$6,1),'Bill Log'!$A$6:$A$2505,"&lt;"&amp;EDATE(DATE($B$3,E$6,1),1)))</f>
        <v/>
      </c>
      <c r="F137" s="57">
        <f>IF($A137="","",SUMIFS('Bill Log'!$F$6:$F$2505,'Bill Log'!$B$6:$B$2505,$A137,'Bill Log'!$A$6:$A$2505,"&gt;="&amp;DATE($B$3,F$6,1),'Bill Log'!$A$6:$A$2505,"&lt;"&amp;EDATE(DATE($B$3,F$6,1),1)))</f>
        <v/>
      </c>
      <c r="G137" s="57">
        <f>IF($A137="","",SUMIFS('Bill Log'!$F$6:$F$2505,'Bill Log'!$B$6:$B$2505,$A137,'Bill Log'!$A$6:$A$2505,"&gt;="&amp;DATE($B$3,G$6,1),'Bill Log'!$A$6:$A$2505,"&lt;"&amp;EDATE(DATE($B$3,G$6,1),1)))</f>
        <v/>
      </c>
      <c r="H137" s="57">
        <f>IF($A137="","",SUMIFS('Bill Log'!$F$6:$F$2505,'Bill Log'!$B$6:$B$2505,$A137,'Bill Log'!$A$6:$A$2505,"&gt;="&amp;DATE($B$3,H$6,1),'Bill Log'!$A$6:$A$2505,"&lt;"&amp;EDATE(DATE($B$3,H$6,1),1)))</f>
        <v/>
      </c>
      <c r="I137" s="57">
        <f>IF($A137="","",SUMIFS('Bill Log'!$F$6:$F$2505,'Bill Log'!$B$6:$B$2505,$A137,'Bill Log'!$A$6:$A$2505,"&gt;="&amp;DATE($B$3,I$6,1),'Bill Log'!$A$6:$A$2505,"&lt;"&amp;EDATE(DATE($B$3,I$6,1),1)))</f>
        <v/>
      </c>
      <c r="J137" s="57">
        <f>IF($A137="","",SUMIFS('Bill Log'!$F$6:$F$2505,'Bill Log'!$B$6:$B$2505,$A137,'Bill Log'!$A$6:$A$2505,"&gt;="&amp;DATE($B$3,J$6,1),'Bill Log'!$A$6:$A$2505,"&lt;"&amp;EDATE(DATE($B$3,J$6,1),1)))</f>
        <v/>
      </c>
      <c r="K137" s="57">
        <f>IF($A137="","",SUMIFS('Bill Log'!$F$6:$F$2505,'Bill Log'!$B$6:$B$2505,$A137,'Bill Log'!$A$6:$A$2505,"&gt;="&amp;DATE($B$3,K$6,1),'Bill Log'!$A$6:$A$2505,"&lt;"&amp;EDATE(DATE($B$3,K$6,1),1)))</f>
        <v/>
      </c>
      <c r="L137" s="57">
        <f>IF($A137="","",SUMIFS('Bill Log'!$F$6:$F$2505,'Bill Log'!$B$6:$B$2505,$A137,'Bill Log'!$A$6:$A$2505,"&gt;="&amp;DATE($B$3,L$6,1),'Bill Log'!$A$6:$A$2505,"&lt;"&amp;EDATE(DATE($B$3,L$6,1),1)))</f>
        <v/>
      </c>
      <c r="M137" s="57">
        <f>IF($A137="","",SUMIFS('Bill Log'!$F$6:$F$2505,'Bill Log'!$B$6:$B$2505,$A137,'Bill Log'!$A$6:$A$2505,"&gt;="&amp;DATE($B$3,M$6,1),'Bill Log'!$A$6:$A$2505,"&lt;"&amp;EDATE(DATE($B$3,M$6,1),1)))</f>
        <v/>
      </c>
      <c r="N137" s="58">
        <f>IF($A137="","",SUM(B137:M137))</f>
        <v/>
      </c>
      <c r="O137" s="50" t="n"/>
    </row>
    <row r="138" ht="15" customHeight="1" s="36">
      <c r="A138" s="50">
        <f>IF(Lists!A107="","",Lists!A107)</f>
        <v/>
      </c>
      <c r="B138" s="57">
        <f>IF($A138="","",SUMIFS('Bill Log'!$F$6:$F$2505,'Bill Log'!$B$6:$B$2505,$A138,'Bill Log'!$A$6:$A$2505,"&gt;="&amp;DATE($B$3,B$6,1),'Bill Log'!$A$6:$A$2505,"&lt;"&amp;EDATE(DATE($B$3,B$6,1),1)))</f>
        <v/>
      </c>
      <c r="C138" s="57">
        <f>IF($A138="","",SUMIFS('Bill Log'!$F$6:$F$2505,'Bill Log'!$B$6:$B$2505,$A138,'Bill Log'!$A$6:$A$2505,"&gt;="&amp;DATE($B$3,C$6,1),'Bill Log'!$A$6:$A$2505,"&lt;"&amp;EDATE(DATE($B$3,C$6,1),1)))</f>
        <v/>
      </c>
      <c r="D138" s="57">
        <f>IF($A138="","",SUMIFS('Bill Log'!$F$6:$F$2505,'Bill Log'!$B$6:$B$2505,$A138,'Bill Log'!$A$6:$A$2505,"&gt;="&amp;DATE($B$3,D$6,1),'Bill Log'!$A$6:$A$2505,"&lt;"&amp;EDATE(DATE($B$3,D$6,1),1)))</f>
        <v/>
      </c>
      <c r="E138" s="57">
        <f>IF($A138="","",SUMIFS('Bill Log'!$F$6:$F$2505,'Bill Log'!$B$6:$B$2505,$A138,'Bill Log'!$A$6:$A$2505,"&gt;="&amp;DATE($B$3,E$6,1),'Bill Log'!$A$6:$A$2505,"&lt;"&amp;EDATE(DATE($B$3,E$6,1),1)))</f>
        <v/>
      </c>
      <c r="F138" s="57">
        <f>IF($A138="","",SUMIFS('Bill Log'!$F$6:$F$2505,'Bill Log'!$B$6:$B$2505,$A138,'Bill Log'!$A$6:$A$2505,"&gt;="&amp;DATE($B$3,F$6,1),'Bill Log'!$A$6:$A$2505,"&lt;"&amp;EDATE(DATE($B$3,F$6,1),1)))</f>
        <v/>
      </c>
      <c r="G138" s="57">
        <f>IF($A138="","",SUMIFS('Bill Log'!$F$6:$F$2505,'Bill Log'!$B$6:$B$2505,$A138,'Bill Log'!$A$6:$A$2505,"&gt;="&amp;DATE($B$3,G$6,1),'Bill Log'!$A$6:$A$2505,"&lt;"&amp;EDATE(DATE($B$3,G$6,1),1)))</f>
        <v/>
      </c>
      <c r="H138" s="57">
        <f>IF($A138="","",SUMIFS('Bill Log'!$F$6:$F$2505,'Bill Log'!$B$6:$B$2505,$A138,'Bill Log'!$A$6:$A$2505,"&gt;="&amp;DATE($B$3,H$6,1),'Bill Log'!$A$6:$A$2505,"&lt;"&amp;EDATE(DATE($B$3,H$6,1),1)))</f>
        <v/>
      </c>
      <c r="I138" s="57">
        <f>IF($A138="","",SUMIFS('Bill Log'!$F$6:$F$2505,'Bill Log'!$B$6:$B$2505,$A138,'Bill Log'!$A$6:$A$2505,"&gt;="&amp;DATE($B$3,I$6,1),'Bill Log'!$A$6:$A$2505,"&lt;"&amp;EDATE(DATE($B$3,I$6,1),1)))</f>
        <v/>
      </c>
      <c r="J138" s="57">
        <f>IF($A138="","",SUMIFS('Bill Log'!$F$6:$F$2505,'Bill Log'!$B$6:$B$2505,$A138,'Bill Log'!$A$6:$A$2505,"&gt;="&amp;DATE($B$3,J$6,1),'Bill Log'!$A$6:$A$2505,"&lt;"&amp;EDATE(DATE($B$3,J$6,1),1)))</f>
        <v/>
      </c>
      <c r="K138" s="57">
        <f>IF($A138="","",SUMIFS('Bill Log'!$F$6:$F$2505,'Bill Log'!$B$6:$B$2505,$A138,'Bill Log'!$A$6:$A$2505,"&gt;="&amp;DATE($B$3,K$6,1),'Bill Log'!$A$6:$A$2505,"&lt;"&amp;EDATE(DATE($B$3,K$6,1),1)))</f>
        <v/>
      </c>
      <c r="L138" s="57">
        <f>IF($A138="","",SUMIFS('Bill Log'!$F$6:$F$2505,'Bill Log'!$B$6:$B$2505,$A138,'Bill Log'!$A$6:$A$2505,"&gt;="&amp;DATE($B$3,L$6,1),'Bill Log'!$A$6:$A$2505,"&lt;"&amp;EDATE(DATE($B$3,L$6,1),1)))</f>
        <v/>
      </c>
      <c r="M138" s="57">
        <f>IF($A138="","",SUMIFS('Bill Log'!$F$6:$F$2505,'Bill Log'!$B$6:$B$2505,$A138,'Bill Log'!$A$6:$A$2505,"&gt;="&amp;DATE($B$3,M$6,1),'Bill Log'!$A$6:$A$2505,"&lt;"&amp;EDATE(DATE($B$3,M$6,1),1)))</f>
        <v/>
      </c>
      <c r="N138" s="58">
        <f>IF($A138="","",SUM(B138:M138))</f>
        <v/>
      </c>
      <c r="O138" s="50" t="n"/>
    </row>
    <row r="139" ht="15" customHeight="1" s="36">
      <c r="A139" s="50">
        <f>IF(Lists!A108="","",Lists!A108)</f>
        <v/>
      </c>
      <c r="B139" s="57">
        <f>IF($A139="","",SUMIFS('Bill Log'!$F$6:$F$2505,'Bill Log'!$B$6:$B$2505,$A139,'Bill Log'!$A$6:$A$2505,"&gt;="&amp;DATE($B$3,B$6,1),'Bill Log'!$A$6:$A$2505,"&lt;"&amp;EDATE(DATE($B$3,B$6,1),1)))</f>
        <v/>
      </c>
      <c r="C139" s="57">
        <f>IF($A139="","",SUMIFS('Bill Log'!$F$6:$F$2505,'Bill Log'!$B$6:$B$2505,$A139,'Bill Log'!$A$6:$A$2505,"&gt;="&amp;DATE($B$3,C$6,1),'Bill Log'!$A$6:$A$2505,"&lt;"&amp;EDATE(DATE($B$3,C$6,1),1)))</f>
        <v/>
      </c>
      <c r="D139" s="57">
        <f>IF($A139="","",SUMIFS('Bill Log'!$F$6:$F$2505,'Bill Log'!$B$6:$B$2505,$A139,'Bill Log'!$A$6:$A$2505,"&gt;="&amp;DATE($B$3,D$6,1),'Bill Log'!$A$6:$A$2505,"&lt;"&amp;EDATE(DATE($B$3,D$6,1),1)))</f>
        <v/>
      </c>
      <c r="E139" s="57">
        <f>IF($A139="","",SUMIFS('Bill Log'!$F$6:$F$2505,'Bill Log'!$B$6:$B$2505,$A139,'Bill Log'!$A$6:$A$2505,"&gt;="&amp;DATE($B$3,E$6,1),'Bill Log'!$A$6:$A$2505,"&lt;"&amp;EDATE(DATE($B$3,E$6,1),1)))</f>
        <v/>
      </c>
      <c r="F139" s="57">
        <f>IF($A139="","",SUMIFS('Bill Log'!$F$6:$F$2505,'Bill Log'!$B$6:$B$2505,$A139,'Bill Log'!$A$6:$A$2505,"&gt;="&amp;DATE($B$3,F$6,1),'Bill Log'!$A$6:$A$2505,"&lt;"&amp;EDATE(DATE($B$3,F$6,1),1)))</f>
        <v/>
      </c>
      <c r="G139" s="57">
        <f>IF($A139="","",SUMIFS('Bill Log'!$F$6:$F$2505,'Bill Log'!$B$6:$B$2505,$A139,'Bill Log'!$A$6:$A$2505,"&gt;="&amp;DATE($B$3,G$6,1),'Bill Log'!$A$6:$A$2505,"&lt;"&amp;EDATE(DATE($B$3,G$6,1),1)))</f>
        <v/>
      </c>
      <c r="H139" s="57">
        <f>IF($A139="","",SUMIFS('Bill Log'!$F$6:$F$2505,'Bill Log'!$B$6:$B$2505,$A139,'Bill Log'!$A$6:$A$2505,"&gt;="&amp;DATE($B$3,H$6,1),'Bill Log'!$A$6:$A$2505,"&lt;"&amp;EDATE(DATE($B$3,H$6,1),1)))</f>
        <v/>
      </c>
      <c r="I139" s="57">
        <f>IF($A139="","",SUMIFS('Bill Log'!$F$6:$F$2505,'Bill Log'!$B$6:$B$2505,$A139,'Bill Log'!$A$6:$A$2505,"&gt;="&amp;DATE($B$3,I$6,1),'Bill Log'!$A$6:$A$2505,"&lt;"&amp;EDATE(DATE($B$3,I$6,1),1)))</f>
        <v/>
      </c>
      <c r="J139" s="57">
        <f>IF($A139="","",SUMIFS('Bill Log'!$F$6:$F$2505,'Bill Log'!$B$6:$B$2505,$A139,'Bill Log'!$A$6:$A$2505,"&gt;="&amp;DATE($B$3,J$6,1),'Bill Log'!$A$6:$A$2505,"&lt;"&amp;EDATE(DATE($B$3,J$6,1),1)))</f>
        <v/>
      </c>
      <c r="K139" s="57">
        <f>IF($A139="","",SUMIFS('Bill Log'!$F$6:$F$2505,'Bill Log'!$B$6:$B$2505,$A139,'Bill Log'!$A$6:$A$2505,"&gt;="&amp;DATE($B$3,K$6,1),'Bill Log'!$A$6:$A$2505,"&lt;"&amp;EDATE(DATE($B$3,K$6,1),1)))</f>
        <v/>
      </c>
      <c r="L139" s="57">
        <f>IF($A139="","",SUMIFS('Bill Log'!$F$6:$F$2505,'Bill Log'!$B$6:$B$2505,$A139,'Bill Log'!$A$6:$A$2505,"&gt;="&amp;DATE($B$3,L$6,1),'Bill Log'!$A$6:$A$2505,"&lt;"&amp;EDATE(DATE($B$3,L$6,1),1)))</f>
        <v/>
      </c>
      <c r="M139" s="57">
        <f>IF($A139="","",SUMIFS('Bill Log'!$F$6:$F$2505,'Bill Log'!$B$6:$B$2505,$A139,'Bill Log'!$A$6:$A$2505,"&gt;="&amp;DATE($B$3,M$6,1),'Bill Log'!$A$6:$A$2505,"&lt;"&amp;EDATE(DATE($B$3,M$6,1),1)))</f>
        <v/>
      </c>
      <c r="N139" s="58">
        <f>IF($A139="","",SUM(B139:M139))</f>
        <v/>
      </c>
      <c r="O139" s="50" t="n"/>
    </row>
    <row r="140" ht="15" customHeight="1" s="36">
      <c r="A140" s="50">
        <f>IF(Lists!A109="","",Lists!A109)</f>
        <v/>
      </c>
      <c r="B140" s="57">
        <f>IF($A140="","",SUMIFS('Bill Log'!$F$6:$F$2505,'Bill Log'!$B$6:$B$2505,$A140,'Bill Log'!$A$6:$A$2505,"&gt;="&amp;DATE($B$3,B$6,1),'Bill Log'!$A$6:$A$2505,"&lt;"&amp;EDATE(DATE($B$3,B$6,1),1)))</f>
        <v/>
      </c>
      <c r="C140" s="57">
        <f>IF($A140="","",SUMIFS('Bill Log'!$F$6:$F$2505,'Bill Log'!$B$6:$B$2505,$A140,'Bill Log'!$A$6:$A$2505,"&gt;="&amp;DATE($B$3,C$6,1),'Bill Log'!$A$6:$A$2505,"&lt;"&amp;EDATE(DATE($B$3,C$6,1),1)))</f>
        <v/>
      </c>
      <c r="D140" s="57">
        <f>IF($A140="","",SUMIFS('Bill Log'!$F$6:$F$2505,'Bill Log'!$B$6:$B$2505,$A140,'Bill Log'!$A$6:$A$2505,"&gt;="&amp;DATE($B$3,D$6,1),'Bill Log'!$A$6:$A$2505,"&lt;"&amp;EDATE(DATE($B$3,D$6,1),1)))</f>
        <v/>
      </c>
      <c r="E140" s="57">
        <f>IF($A140="","",SUMIFS('Bill Log'!$F$6:$F$2505,'Bill Log'!$B$6:$B$2505,$A140,'Bill Log'!$A$6:$A$2505,"&gt;="&amp;DATE($B$3,E$6,1),'Bill Log'!$A$6:$A$2505,"&lt;"&amp;EDATE(DATE($B$3,E$6,1),1)))</f>
        <v/>
      </c>
      <c r="F140" s="57">
        <f>IF($A140="","",SUMIFS('Bill Log'!$F$6:$F$2505,'Bill Log'!$B$6:$B$2505,$A140,'Bill Log'!$A$6:$A$2505,"&gt;="&amp;DATE($B$3,F$6,1),'Bill Log'!$A$6:$A$2505,"&lt;"&amp;EDATE(DATE($B$3,F$6,1),1)))</f>
        <v/>
      </c>
      <c r="G140" s="57">
        <f>IF($A140="","",SUMIFS('Bill Log'!$F$6:$F$2505,'Bill Log'!$B$6:$B$2505,$A140,'Bill Log'!$A$6:$A$2505,"&gt;="&amp;DATE($B$3,G$6,1),'Bill Log'!$A$6:$A$2505,"&lt;"&amp;EDATE(DATE($B$3,G$6,1),1)))</f>
        <v/>
      </c>
      <c r="H140" s="57">
        <f>IF($A140="","",SUMIFS('Bill Log'!$F$6:$F$2505,'Bill Log'!$B$6:$B$2505,$A140,'Bill Log'!$A$6:$A$2505,"&gt;="&amp;DATE($B$3,H$6,1),'Bill Log'!$A$6:$A$2505,"&lt;"&amp;EDATE(DATE($B$3,H$6,1),1)))</f>
        <v/>
      </c>
      <c r="I140" s="57">
        <f>IF($A140="","",SUMIFS('Bill Log'!$F$6:$F$2505,'Bill Log'!$B$6:$B$2505,$A140,'Bill Log'!$A$6:$A$2505,"&gt;="&amp;DATE($B$3,I$6,1),'Bill Log'!$A$6:$A$2505,"&lt;"&amp;EDATE(DATE($B$3,I$6,1),1)))</f>
        <v/>
      </c>
      <c r="J140" s="57">
        <f>IF($A140="","",SUMIFS('Bill Log'!$F$6:$F$2505,'Bill Log'!$B$6:$B$2505,$A140,'Bill Log'!$A$6:$A$2505,"&gt;="&amp;DATE($B$3,J$6,1),'Bill Log'!$A$6:$A$2505,"&lt;"&amp;EDATE(DATE($B$3,J$6,1),1)))</f>
        <v/>
      </c>
      <c r="K140" s="57">
        <f>IF($A140="","",SUMIFS('Bill Log'!$F$6:$F$2505,'Bill Log'!$B$6:$B$2505,$A140,'Bill Log'!$A$6:$A$2505,"&gt;="&amp;DATE($B$3,K$6,1),'Bill Log'!$A$6:$A$2505,"&lt;"&amp;EDATE(DATE($B$3,K$6,1),1)))</f>
        <v/>
      </c>
      <c r="L140" s="57">
        <f>IF($A140="","",SUMIFS('Bill Log'!$F$6:$F$2505,'Bill Log'!$B$6:$B$2505,$A140,'Bill Log'!$A$6:$A$2505,"&gt;="&amp;DATE($B$3,L$6,1),'Bill Log'!$A$6:$A$2505,"&lt;"&amp;EDATE(DATE($B$3,L$6,1),1)))</f>
        <v/>
      </c>
      <c r="M140" s="57">
        <f>IF($A140="","",SUMIFS('Bill Log'!$F$6:$F$2505,'Bill Log'!$B$6:$B$2505,$A140,'Bill Log'!$A$6:$A$2505,"&gt;="&amp;DATE($B$3,M$6,1),'Bill Log'!$A$6:$A$2505,"&lt;"&amp;EDATE(DATE($B$3,M$6,1),1)))</f>
        <v/>
      </c>
      <c r="N140" s="58">
        <f>IF($A140="","",SUM(B140:M140))</f>
        <v/>
      </c>
      <c r="O140" s="50" t="n"/>
    </row>
    <row r="141" ht="15" customHeight="1" s="36">
      <c r="A141" s="50">
        <f>IF(Lists!A110="","",Lists!A110)</f>
        <v/>
      </c>
      <c r="B141" s="57">
        <f>IF($A141="","",SUMIFS('Bill Log'!$F$6:$F$2505,'Bill Log'!$B$6:$B$2505,$A141,'Bill Log'!$A$6:$A$2505,"&gt;="&amp;DATE($B$3,B$6,1),'Bill Log'!$A$6:$A$2505,"&lt;"&amp;EDATE(DATE($B$3,B$6,1),1)))</f>
        <v/>
      </c>
      <c r="C141" s="57">
        <f>IF($A141="","",SUMIFS('Bill Log'!$F$6:$F$2505,'Bill Log'!$B$6:$B$2505,$A141,'Bill Log'!$A$6:$A$2505,"&gt;="&amp;DATE($B$3,C$6,1),'Bill Log'!$A$6:$A$2505,"&lt;"&amp;EDATE(DATE($B$3,C$6,1),1)))</f>
        <v/>
      </c>
      <c r="D141" s="57">
        <f>IF($A141="","",SUMIFS('Bill Log'!$F$6:$F$2505,'Bill Log'!$B$6:$B$2505,$A141,'Bill Log'!$A$6:$A$2505,"&gt;="&amp;DATE($B$3,D$6,1),'Bill Log'!$A$6:$A$2505,"&lt;"&amp;EDATE(DATE($B$3,D$6,1),1)))</f>
        <v/>
      </c>
      <c r="E141" s="57">
        <f>IF($A141="","",SUMIFS('Bill Log'!$F$6:$F$2505,'Bill Log'!$B$6:$B$2505,$A141,'Bill Log'!$A$6:$A$2505,"&gt;="&amp;DATE($B$3,E$6,1),'Bill Log'!$A$6:$A$2505,"&lt;"&amp;EDATE(DATE($B$3,E$6,1),1)))</f>
        <v/>
      </c>
      <c r="F141" s="57">
        <f>IF($A141="","",SUMIFS('Bill Log'!$F$6:$F$2505,'Bill Log'!$B$6:$B$2505,$A141,'Bill Log'!$A$6:$A$2505,"&gt;="&amp;DATE($B$3,F$6,1),'Bill Log'!$A$6:$A$2505,"&lt;"&amp;EDATE(DATE($B$3,F$6,1),1)))</f>
        <v/>
      </c>
      <c r="G141" s="57">
        <f>IF($A141="","",SUMIFS('Bill Log'!$F$6:$F$2505,'Bill Log'!$B$6:$B$2505,$A141,'Bill Log'!$A$6:$A$2505,"&gt;="&amp;DATE($B$3,G$6,1),'Bill Log'!$A$6:$A$2505,"&lt;"&amp;EDATE(DATE($B$3,G$6,1),1)))</f>
        <v/>
      </c>
      <c r="H141" s="57">
        <f>IF($A141="","",SUMIFS('Bill Log'!$F$6:$F$2505,'Bill Log'!$B$6:$B$2505,$A141,'Bill Log'!$A$6:$A$2505,"&gt;="&amp;DATE($B$3,H$6,1),'Bill Log'!$A$6:$A$2505,"&lt;"&amp;EDATE(DATE($B$3,H$6,1),1)))</f>
        <v/>
      </c>
      <c r="I141" s="57">
        <f>IF($A141="","",SUMIFS('Bill Log'!$F$6:$F$2505,'Bill Log'!$B$6:$B$2505,$A141,'Bill Log'!$A$6:$A$2505,"&gt;="&amp;DATE($B$3,I$6,1),'Bill Log'!$A$6:$A$2505,"&lt;"&amp;EDATE(DATE($B$3,I$6,1),1)))</f>
        <v/>
      </c>
      <c r="J141" s="57">
        <f>IF($A141="","",SUMIFS('Bill Log'!$F$6:$F$2505,'Bill Log'!$B$6:$B$2505,$A141,'Bill Log'!$A$6:$A$2505,"&gt;="&amp;DATE($B$3,J$6,1),'Bill Log'!$A$6:$A$2505,"&lt;"&amp;EDATE(DATE($B$3,J$6,1),1)))</f>
        <v/>
      </c>
      <c r="K141" s="57">
        <f>IF($A141="","",SUMIFS('Bill Log'!$F$6:$F$2505,'Bill Log'!$B$6:$B$2505,$A141,'Bill Log'!$A$6:$A$2505,"&gt;="&amp;DATE($B$3,K$6,1),'Bill Log'!$A$6:$A$2505,"&lt;"&amp;EDATE(DATE($B$3,K$6,1),1)))</f>
        <v/>
      </c>
      <c r="L141" s="57">
        <f>IF($A141="","",SUMIFS('Bill Log'!$F$6:$F$2505,'Bill Log'!$B$6:$B$2505,$A141,'Bill Log'!$A$6:$A$2505,"&gt;="&amp;DATE($B$3,L$6,1),'Bill Log'!$A$6:$A$2505,"&lt;"&amp;EDATE(DATE($B$3,L$6,1),1)))</f>
        <v/>
      </c>
      <c r="M141" s="57">
        <f>IF($A141="","",SUMIFS('Bill Log'!$F$6:$F$2505,'Bill Log'!$B$6:$B$2505,$A141,'Bill Log'!$A$6:$A$2505,"&gt;="&amp;DATE($B$3,M$6,1),'Bill Log'!$A$6:$A$2505,"&lt;"&amp;EDATE(DATE($B$3,M$6,1),1)))</f>
        <v/>
      </c>
      <c r="N141" s="58">
        <f>IF($A141="","",SUM(B141:M141))</f>
        <v/>
      </c>
      <c r="O141" s="50" t="n"/>
    </row>
    <row r="142" ht="15" customHeight="1" s="36">
      <c r="A142" s="50">
        <f>IF(Lists!A111="","",Lists!A111)</f>
        <v/>
      </c>
      <c r="B142" s="57">
        <f>IF($A142="","",SUMIFS('Bill Log'!$F$6:$F$2505,'Bill Log'!$B$6:$B$2505,$A142,'Bill Log'!$A$6:$A$2505,"&gt;="&amp;DATE($B$3,B$6,1),'Bill Log'!$A$6:$A$2505,"&lt;"&amp;EDATE(DATE($B$3,B$6,1),1)))</f>
        <v/>
      </c>
      <c r="C142" s="57">
        <f>IF($A142="","",SUMIFS('Bill Log'!$F$6:$F$2505,'Bill Log'!$B$6:$B$2505,$A142,'Bill Log'!$A$6:$A$2505,"&gt;="&amp;DATE($B$3,C$6,1),'Bill Log'!$A$6:$A$2505,"&lt;"&amp;EDATE(DATE($B$3,C$6,1),1)))</f>
        <v/>
      </c>
      <c r="D142" s="57">
        <f>IF($A142="","",SUMIFS('Bill Log'!$F$6:$F$2505,'Bill Log'!$B$6:$B$2505,$A142,'Bill Log'!$A$6:$A$2505,"&gt;="&amp;DATE($B$3,D$6,1),'Bill Log'!$A$6:$A$2505,"&lt;"&amp;EDATE(DATE($B$3,D$6,1),1)))</f>
        <v/>
      </c>
      <c r="E142" s="57">
        <f>IF($A142="","",SUMIFS('Bill Log'!$F$6:$F$2505,'Bill Log'!$B$6:$B$2505,$A142,'Bill Log'!$A$6:$A$2505,"&gt;="&amp;DATE($B$3,E$6,1),'Bill Log'!$A$6:$A$2505,"&lt;"&amp;EDATE(DATE($B$3,E$6,1),1)))</f>
        <v/>
      </c>
      <c r="F142" s="57">
        <f>IF($A142="","",SUMIFS('Bill Log'!$F$6:$F$2505,'Bill Log'!$B$6:$B$2505,$A142,'Bill Log'!$A$6:$A$2505,"&gt;="&amp;DATE($B$3,F$6,1),'Bill Log'!$A$6:$A$2505,"&lt;"&amp;EDATE(DATE($B$3,F$6,1),1)))</f>
        <v/>
      </c>
      <c r="G142" s="57">
        <f>IF($A142="","",SUMIFS('Bill Log'!$F$6:$F$2505,'Bill Log'!$B$6:$B$2505,$A142,'Bill Log'!$A$6:$A$2505,"&gt;="&amp;DATE($B$3,G$6,1),'Bill Log'!$A$6:$A$2505,"&lt;"&amp;EDATE(DATE($B$3,G$6,1),1)))</f>
        <v/>
      </c>
      <c r="H142" s="57">
        <f>IF($A142="","",SUMIFS('Bill Log'!$F$6:$F$2505,'Bill Log'!$B$6:$B$2505,$A142,'Bill Log'!$A$6:$A$2505,"&gt;="&amp;DATE($B$3,H$6,1),'Bill Log'!$A$6:$A$2505,"&lt;"&amp;EDATE(DATE($B$3,H$6,1),1)))</f>
        <v/>
      </c>
      <c r="I142" s="57">
        <f>IF($A142="","",SUMIFS('Bill Log'!$F$6:$F$2505,'Bill Log'!$B$6:$B$2505,$A142,'Bill Log'!$A$6:$A$2505,"&gt;="&amp;DATE($B$3,I$6,1),'Bill Log'!$A$6:$A$2505,"&lt;"&amp;EDATE(DATE($B$3,I$6,1),1)))</f>
        <v/>
      </c>
      <c r="J142" s="57">
        <f>IF($A142="","",SUMIFS('Bill Log'!$F$6:$F$2505,'Bill Log'!$B$6:$B$2505,$A142,'Bill Log'!$A$6:$A$2505,"&gt;="&amp;DATE($B$3,J$6,1),'Bill Log'!$A$6:$A$2505,"&lt;"&amp;EDATE(DATE($B$3,J$6,1),1)))</f>
        <v/>
      </c>
      <c r="K142" s="57">
        <f>IF($A142="","",SUMIFS('Bill Log'!$F$6:$F$2505,'Bill Log'!$B$6:$B$2505,$A142,'Bill Log'!$A$6:$A$2505,"&gt;="&amp;DATE($B$3,K$6,1),'Bill Log'!$A$6:$A$2505,"&lt;"&amp;EDATE(DATE($B$3,K$6,1),1)))</f>
        <v/>
      </c>
      <c r="L142" s="57">
        <f>IF($A142="","",SUMIFS('Bill Log'!$F$6:$F$2505,'Bill Log'!$B$6:$B$2505,$A142,'Bill Log'!$A$6:$A$2505,"&gt;="&amp;DATE($B$3,L$6,1),'Bill Log'!$A$6:$A$2505,"&lt;"&amp;EDATE(DATE($B$3,L$6,1),1)))</f>
        <v/>
      </c>
      <c r="M142" s="57">
        <f>IF($A142="","",SUMIFS('Bill Log'!$F$6:$F$2505,'Bill Log'!$B$6:$B$2505,$A142,'Bill Log'!$A$6:$A$2505,"&gt;="&amp;DATE($B$3,M$6,1),'Bill Log'!$A$6:$A$2505,"&lt;"&amp;EDATE(DATE($B$3,M$6,1),1)))</f>
        <v/>
      </c>
      <c r="N142" s="58">
        <f>IF($A142="","",SUM(B142:M142))</f>
        <v/>
      </c>
      <c r="O142" s="50" t="n"/>
    </row>
    <row r="143" ht="15" customHeight="1" s="36">
      <c r="A143" s="50">
        <f>IF(Lists!A112="","",Lists!A112)</f>
        <v/>
      </c>
      <c r="B143" s="57">
        <f>IF($A143="","",SUMIFS('Bill Log'!$F$6:$F$2505,'Bill Log'!$B$6:$B$2505,$A143,'Bill Log'!$A$6:$A$2505,"&gt;="&amp;DATE($B$3,B$6,1),'Bill Log'!$A$6:$A$2505,"&lt;"&amp;EDATE(DATE($B$3,B$6,1),1)))</f>
        <v/>
      </c>
      <c r="C143" s="57">
        <f>IF($A143="","",SUMIFS('Bill Log'!$F$6:$F$2505,'Bill Log'!$B$6:$B$2505,$A143,'Bill Log'!$A$6:$A$2505,"&gt;="&amp;DATE($B$3,C$6,1),'Bill Log'!$A$6:$A$2505,"&lt;"&amp;EDATE(DATE($B$3,C$6,1),1)))</f>
        <v/>
      </c>
      <c r="D143" s="57">
        <f>IF($A143="","",SUMIFS('Bill Log'!$F$6:$F$2505,'Bill Log'!$B$6:$B$2505,$A143,'Bill Log'!$A$6:$A$2505,"&gt;="&amp;DATE($B$3,D$6,1),'Bill Log'!$A$6:$A$2505,"&lt;"&amp;EDATE(DATE($B$3,D$6,1),1)))</f>
        <v/>
      </c>
      <c r="E143" s="57">
        <f>IF($A143="","",SUMIFS('Bill Log'!$F$6:$F$2505,'Bill Log'!$B$6:$B$2505,$A143,'Bill Log'!$A$6:$A$2505,"&gt;="&amp;DATE($B$3,E$6,1),'Bill Log'!$A$6:$A$2505,"&lt;"&amp;EDATE(DATE($B$3,E$6,1),1)))</f>
        <v/>
      </c>
      <c r="F143" s="57">
        <f>IF($A143="","",SUMIFS('Bill Log'!$F$6:$F$2505,'Bill Log'!$B$6:$B$2505,$A143,'Bill Log'!$A$6:$A$2505,"&gt;="&amp;DATE($B$3,F$6,1),'Bill Log'!$A$6:$A$2505,"&lt;"&amp;EDATE(DATE($B$3,F$6,1),1)))</f>
        <v/>
      </c>
      <c r="G143" s="57">
        <f>IF($A143="","",SUMIFS('Bill Log'!$F$6:$F$2505,'Bill Log'!$B$6:$B$2505,$A143,'Bill Log'!$A$6:$A$2505,"&gt;="&amp;DATE($B$3,G$6,1),'Bill Log'!$A$6:$A$2505,"&lt;"&amp;EDATE(DATE($B$3,G$6,1),1)))</f>
        <v/>
      </c>
      <c r="H143" s="57">
        <f>IF($A143="","",SUMIFS('Bill Log'!$F$6:$F$2505,'Bill Log'!$B$6:$B$2505,$A143,'Bill Log'!$A$6:$A$2505,"&gt;="&amp;DATE($B$3,H$6,1),'Bill Log'!$A$6:$A$2505,"&lt;"&amp;EDATE(DATE($B$3,H$6,1),1)))</f>
        <v/>
      </c>
      <c r="I143" s="57">
        <f>IF($A143="","",SUMIFS('Bill Log'!$F$6:$F$2505,'Bill Log'!$B$6:$B$2505,$A143,'Bill Log'!$A$6:$A$2505,"&gt;="&amp;DATE($B$3,I$6,1),'Bill Log'!$A$6:$A$2505,"&lt;"&amp;EDATE(DATE($B$3,I$6,1),1)))</f>
        <v/>
      </c>
      <c r="J143" s="57">
        <f>IF($A143="","",SUMIFS('Bill Log'!$F$6:$F$2505,'Bill Log'!$B$6:$B$2505,$A143,'Bill Log'!$A$6:$A$2505,"&gt;="&amp;DATE($B$3,J$6,1),'Bill Log'!$A$6:$A$2505,"&lt;"&amp;EDATE(DATE($B$3,J$6,1),1)))</f>
        <v/>
      </c>
      <c r="K143" s="57">
        <f>IF($A143="","",SUMIFS('Bill Log'!$F$6:$F$2505,'Bill Log'!$B$6:$B$2505,$A143,'Bill Log'!$A$6:$A$2505,"&gt;="&amp;DATE($B$3,K$6,1),'Bill Log'!$A$6:$A$2505,"&lt;"&amp;EDATE(DATE($B$3,K$6,1),1)))</f>
        <v/>
      </c>
      <c r="L143" s="57">
        <f>IF($A143="","",SUMIFS('Bill Log'!$F$6:$F$2505,'Bill Log'!$B$6:$B$2505,$A143,'Bill Log'!$A$6:$A$2505,"&gt;="&amp;DATE($B$3,L$6,1),'Bill Log'!$A$6:$A$2505,"&lt;"&amp;EDATE(DATE($B$3,L$6,1),1)))</f>
        <v/>
      </c>
      <c r="M143" s="57">
        <f>IF($A143="","",SUMIFS('Bill Log'!$F$6:$F$2505,'Bill Log'!$B$6:$B$2505,$A143,'Bill Log'!$A$6:$A$2505,"&gt;="&amp;DATE($B$3,M$6,1),'Bill Log'!$A$6:$A$2505,"&lt;"&amp;EDATE(DATE($B$3,M$6,1),1)))</f>
        <v/>
      </c>
      <c r="N143" s="58">
        <f>IF($A143="","",SUM(B143:M143))</f>
        <v/>
      </c>
      <c r="O143" s="50" t="n"/>
    </row>
    <row r="144" ht="15" customHeight="1" s="36">
      <c r="A144" s="50">
        <f>IF(Lists!A113="","",Lists!A113)</f>
        <v/>
      </c>
      <c r="B144" s="57">
        <f>IF($A144="","",SUMIFS('Bill Log'!$F$6:$F$2505,'Bill Log'!$B$6:$B$2505,$A144,'Bill Log'!$A$6:$A$2505,"&gt;="&amp;DATE($B$3,B$6,1),'Bill Log'!$A$6:$A$2505,"&lt;"&amp;EDATE(DATE($B$3,B$6,1),1)))</f>
        <v/>
      </c>
      <c r="C144" s="57">
        <f>IF($A144="","",SUMIFS('Bill Log'!$F$6:$F$2505,'Bill Log'!$B$6:$B$2505,$A144,'Bill Log'!$A$6:$A$2505,"&gt;="&amp;DATE($B$3,C$6,1),'Bill Log'!$A$6:$A$2505,"&lt;"&amp;EDATE(DATE($B$3,C$6,1),1)))</f>
        <v/>
      </c>
      <c r="D144" s="57">
        <f>IF($A144="","",SUMIFS('Bill Log'!$F$6:$F$2505,'Bill Log'!$B$6:$B$2505,$A144,'Bill Log'!$A$6:$A$2505,"&gt;="&amp;DATE($B$3,D$6,1),'Bill Log'!$A$6:$A$2505,"&lt;"&amp;EDATE(DATE($B$3,D$6,1),1)))</f>
        <v/>
      </c>
      <c r="E144" s="57">
        <f>IF($A144="","",SUMIFS('Bill Log'!$F$6:$F$2505,'Bill Log'!$B$6:$B$2505,$A144,'Bill Log'!$A$6:$A$2505,"&gt;="&amp;DATE($B$3,E$6,1),'Bill Log'!$A$6:$A$2505,"&lt;"&amp;EDATE(DATE($B$3,E$6,1),1)))</f>
        <v/>
      </c>
      <c r="F144" s="57">
        <f>IF($A144="","",SUMIFS('Bill Log'!$F$6:$F$2505,'Bill Log'!$B$6:$B$2505,$A144,'Bill Log'!$A$6:$A$2505,"&gt;="&amp;DATE($B$3,F$6,1),'Bill Log'!$A$6:$A$2505,"&lt;"&amp;EDATE(DATE($B$3,F$6,1),1)))</f>
        <v/>
      </c>
      <c r="G144" s="57">
        <f>IF($A144="","",SUMIFS('Bill Log'!$F$6:$F$2505,'Bill Log'!$B$6:$B$2505,$A144,'Bill Log'!$A$6:$A$2505,"&gt;="&amp;DATE($B$3,G$6,1),'Bill Log'!$A$6:$A$2505,"&lt;"&amp;EDATE(DATE($B$3,G$6,1),1)))</f>
        <v/>
      </c>
      <c r="H144" s="57">
        <f>IF($A144="","",SUMIFS('Bill Log'!$F$6:$F$2505,'Bill Log'!$B$6:$B$2505,$A144,'Bill Log'!$A$6:$A$2505,"&gt;="&amp;DATE($B$3,H$6,1),'Bill Log'!$A$6:$A$2505,"&lt;"&amp;EDATE(DATE($B$3,H$6,1),1)))</f>
        <v/>
      </c>
      <c r="I144" s="57">
        <f>IF($A144="","",SUMIFS('Bill Log'!$F$6:$F$2505,'Bill Log'!$B$6:$B$2505,$A144,'Bill Log'!$A$6:$A$2505,"&gt;="&amp;DATE($B$3,I$6,1),'Bill Log'!$A$6:$A$2505,"&lt;"&amp;EDATE(DATE($B$3,I$6,1),1)))</f>
        <v/>
      </c>
      <c r="J144" s="57">
        <f>IF($A144="","",SUMIFS('Bill Log'!$F$6:$F$2505,'Bill Log'!$B$6:$B$2505,$A144,'Bill Log'!$A$6:$A$2505,"&gt;="&amp;DATE($B$3,J$6,1),'Bill Log'!$A$6:$A$2505,"&lt;"&amp;EDATE(DATE($B$3,J$6,1),1)))</f>
        <v/>
      </c>
      <c r="K144" s="57">
        <f>IF($A144="","",SUMIFS('Bill Log'!$F$6:$F$2505,'Bill Log'!$B$6:$B$2505,$A144,'Bill Log'!$A$6:$A$2505,"&gt;="&amp;DATE($B$3,K$6,1),'Bill Log'!$A$6:$A$2505,"&lt;"&amp;EDATE(DATE($B$3,K$6,1),1)))</f>
        <v/>
      </c>
      <c r="L144" s="57">
        <f>IF($A144="","",SUMIFS('Bill Log'!$F$6:$F$2505,'Bill Log'!$B$6:$B$2505,$A144,'Bill Log'!$A$6:$A$2505,"&gt;="&amp;DATE($B$3,L$6,1),'Bill Log'!$A$6:$A$2505,"&lt;"&amp;EDATE(DATE($B$3,L$6,1),1)))</f>
        <v/>
      </c>
      <c r="M144" s="57">
        <f>IF($A144="","",SUMIFS('Bill Log'!$F$6:$F$2505,'Bill Log'!$B$6:$B$2505,$A144,'Bill Log'!$A$6:$A$2505,"&gt;="&amp;DATE($B$3,M$6,1),'Bill Log'!$A$6:$A$2505,"&lt;"&amp;EDATE(DATE($B$3,M$6,1),1)))</f>
        <v/>
      </c>
      <c r="N144" s="58">
        <f>IF($A144="","",SUM(B144:M144))</f>
        <v/>
      </c>
      <c r="O144" s="50" t="n"/>
    </row>
    <row r="145" ht="15" customHeight="1" s="36">
      <c r="A145" s="50">
        <f>IF(Lists!A114="","",Lists!A114)</f>
        <v/>
      </c>
      <c r="B145" s="57">
        <f>IF($A145="","",SUMIFS('Bill Log'!$F$6:$F$2505,'Bill Log'!$B$6:$B$2505,$A145,'Bill Log'!$A$6:$A$2505,"&gt;="&amp;DATE($B$3,B$6,1),'Bill Log'!$A$6:$A$2505,"&lt;"&amp;EDATE(DATE($B$3,B$6,1),1)))</f>
        <v/>
      </c>
      <c r="C145" s="57">
        <f>IF($A145="","",SUMIFS('Bill Log'!$F$6:$F$2505,'Bill Log'!$B$6:$B$2505,$A145,'Bill Log'!$A$6:$A$2505,"&gt;="&amp;DATE($B$3,C$6,1),'Bill Log'!$A$6:$A$2505,"&lt;"&amp;EDATE(DATE($B$3,C$6,1),1)))</f>
        <v/>
      </c>
      <c r="D145" s="57">
        <f>IF($A145="","",SUMIFS('Bill Log'!$F$6:$F$2505,'Bill Log'!$B$6:$B$2505,$A145,'Bill Log'!$A$6:$A$2505,"&gt;="&amp;DATE($B$3,D$6,1),'Bill Log'!$A$6:$A$2505,"&lt;"&amp;EDATE(DATE($B$3,D$6,1),1)))</f>
        <v/>
      </c>
      <c r="E145" s="57">
        <f>IF($A145="","",SUMIFS('Bill Log'!$F$6:$F$2505,'Bill Log'!$B$6:$B$2505,$A145,'Bill Log'!$A$6:$A$2505,"&gt;="&amp;DATE($B$3,E$6,1),'Bill Log'!$A$6:$A$2505,"&lt;"&amp;EDATE(DATE($B$3,E$6,1),1)))</f>
        <v/>
      </c>
      <c r="F145" s="57">
        <f>IF($A145="","",SUMIFS('Bill Log'!$F$6:$F$2505,'Bill Log'!$B$6:$B$2505,$A145,'Bill Log'!$A$6:$A$2505,"&gt;="&amp;DATE($B$3,F$6,1),'Bill Log'!$A$6:$A$2505,"&lt;"&amp;EDATE(DATE($B$3,F$6,1),1)))</f>
        <v/>
      </c>
      <c r="G145" s="57">
        <f>IF($A145="","",SUMIFS('Bill Log'!$F$6:$F$2505,'Bill Log'!$B$6:$B$2505,$A145,'Bill Log'!$A$6:$A$2505,"&gt;="&amp;DATE($B$3,G$6,1),'Bill Log'!$A$6:$A$2505,"&lt;"&amp;EDATE(DATE($B$3,G$6,1),1)))</f>
        <v/>
      </c>
      <c r="H145" s="57">
        <f>IF($A145="","",SUMIFS('Bill Log'!$F$6:$F$2505,'Bill Log'!$B$6:$B$2505,$A145,'Bill Log'!$A$6:$A$2505,"&gt;="&amp;DATE($B$3,H$6,1),'Bill Log'!$A$6:$A$2505,"&lt;"&amp;EDATE(DATE($B$3,H$6,1),1)))</f>
        <v/>
      </c>
      <c r="I145" s="57">
        <f>IF($A145="","",SUMIFS('Bill Log'!$F$6:$F$2505,'Bill Log'!$B$6:$B$2505,$A145,'Bill Log'!$A$6:$A$2505,"&gt;="&amp;DATE($B$3,I$6,1),'Bill Log'!$A$6:$A$2505,"&lt;"&amp;EDATE(DATE($B$3,I$6,1),1)))</f>
        <v/>
      </c>
      <c r="J145" s="57">
        <f>IF($A145="","",SUMIFS('Bill Log'!$F$6:$F$2505,'Bill Log'!$B$6:$B$2505,$A145,'Bill Log'!$A$6:$A$2505,"&gt;="&amp;DATE($B$3,J$6,1),'Bill Log'!$A$6:$A$2505,"&lt;"&amp;EDATE(DATE($B$3,J$6,1),1)))</f>
        <v/>
      </c>
      <c r="K145" s="57">
        <f>IF($A145="","",SUMIFS('Bill Log'!$F$6:$F$2505,'Bill Log'!$B$6:$B$2505,$A145,'Bill Log'!$A$6:$A$2505,"&gt;="&amp;DATE($B$3,K$6,1),'Bill Log'!$A$6:$A$2505,"&lt;"&amp;EDATE(DATE($B$3,K$6,1),1)))</f>
        <v/>
      </c>
      <c r="L145" s="57">
        <f>IF($A145="","",SUMIFS('Bill Log'!$F$6:$F$2505,'Bill Log'!$B$6:$B$2505,$A145,'Bill Log'!$A$6:$A$2505,"&gt;="&amp;DATE($B$3,L$6,1),'Bill Log'!$A$6:$A$2505,"&lt;"&amp;EDATE(DATE($B$3,L$6,1),1)))</f>
        <v/>
      </c>
      <c r="M145" s="57">
        <f>IF($A145="","",SUMIFS('Bill Log'!$F$6:$F$2505,'Bill Log'!$B$6:$B$2505,$A145,'Bill Log'!$A$6:$A$2505,"&gt;="&amp;DATE($B$3,M$6,1),'Bill Log'!$A$6:$A$2505,"&lt;"&amp;EDATE(DATE($B$3,M$6,1),1)))</f>
        <v/>
      </c>
      <c r="N145" s="58">
        <f>IF($A145="","",SUM(B145:M145))</f>
        <v/>
      </c>
      <c r="O145" s="50" t="n"/>
    </row>
    <row r="146" ht="15" customHeight="1" s="36">
      <c r="A146" s="50">
        <f>IF(Lists!A115="","",Lists!A115)</f>
        <v/>
      </c>
      <c r="B146" s="57">
        <f>IF($A146="","",SUMIFS('Bill Log'!$F$6:$F$2505,'Bill Log'!$B$6:$B$2505,$A146,'Bill Log'!$A$6:$A$2505,"&gt;="&amp;DATE($B$3,B$6,1),'Bill Log'!$A$6:$A$2505,"&lt;"&amp;EDATE(DATE($B$3,B$6,1),1)))</f>
        <v/>
      </c>
      <c r="C146" s="57">
        <f>IF($A146="","",SUMIFS('Bill Log'!$F$6:$F$2505,'Bill Log'!$B$6:$B$2505,$A146,'Bill Log'!$A$6:$A$2505,"&gt;="&amp;DATE($B$3,C$6,1),'Bill Log'!$A$6:$A$2505,"&lt;"&amp;EDATE(DATE($B$3,C$6,1),1)))</f>
        <v/>
      </c>
      <c r="D146" s="57">
        <f>IF($A146="","",SUMIFS('Bill Log'!$F$6:$F$2505,'Bill Log'!$B$6:$B$2505,$A146,'Bill Log'!$A$6:$A$2505,"&gt;="&amp;DATE($B$3,D$6,1),'Bill Log'!$A$6:$A$2505,"&lt;"&amp;EDATE(DATE($B$3,D$6,1),1)))</f>
        <v/>
      </c>
      <c r="E146" s="57">
        <f>IF($A146="","",SUMIFS('Bill Log'!$F$6:$F$2505,'Bill Log'!$B$6:$B$2505,$A146,'Bill Log'!$A$6:$A$2505,"&gt;="&amp;DATE($B$3,E$6,1),'Bill Log'!$A$6:$A$2505,"&lt;"&amp;EDATE(DATE($B$3,E$6,1),1)))</f>
        <v/>
      </c>
      <c r="F146" s="57">
        <f>IF($A146="","",SUMIFS('Bill Log'!$F$6:$F$2505,'Bill Log'!$B$6:$B$2505,$A146,'Bill Log'!$A$6:$A$2505,"&gt;="&amp;DATE($B$3,F$6,1),'Bill Log'!$A$6:$A$2505,"&lt;"&amp;EDATE(DATE($B$3,F$6,1),1)))</f>
        <v/>
      </c>
      <c r="G146" s="57">
        <f>IF($A146="","",SUMIFS('Bill Log'!$F$6:$F$2505,'Bill Log'!$B$6:$B$2505,$A146,'Bill Log'!$A$6:$A$2505,"&gt;="&amp;DATE($B$3,G$6,1),'Bill Log'!$A$6:$A$2505,"&lt;"&amp;EDATE(DATE($B$3,G$6,1),1)))</f>
        <v/>
      </c>
      <c r="H146" s="57">
        <f>IF($A146="","",SUMIFS('Bill Log'!$F$6:$F$2505,'Bill Log'!$B$6:$B$2505,$A146,'Bill Log'!$A$6:$A$2505,"&gt;="&amp;DATE($B$3,H$6,1),'Bill Log'!$A$6:$A$2505,"&lt;"&amp;EDATE(DATE($B$3,H$6,1),1)))</f>
        <v/>
      </c>
      <c r="I146" s="57">
        <f>IF($A146="","",SUMIFS('Bill Log'!$F$6:$F$2505,'Bill Log'!$B$6:$B$2505,$A146,'Bill Log'!$A$6:$A$2505,"&gt;="&amp;DATE($B$3,I$6,1),'Bill Log'!$A$6:$A$2505,"&lt;"&amp;EDATE(DATE($B$3,I$6,1),1)))</f>
        <v/>
      </c>
      <c r="J146" s="57">
        <f>IF($A146="","",SUMIFS('Bill Log'!$F$6:$F$2505,'Bill Log'!$B$6:$B$2505,$A146,'Bill Log'!$A$6:$A$2505,"&gt;="&amp;DATE($B$3,J$6,1),'Bill Log'!$A$6:$A$2505,"&lt;"&amp;EDATE(DATE($B$3,J$6,1),1)))</f>
        <v/>
      </c>
      <c r="K146" s="57">
        <f>IF($A146="","",SUMIFS('Bill Log'!$F$6:$F$2505,'Bill Log'!$B$6:$B$2505,$A146,'Bill Log'!$A$6:$A$2505,"&gt;="&amp;DATE($B$3,K$6,1),'Bill Log'!$A$6:$A$2505,"&lt;"&amp;EDATE(DATE($B$3,K$6,1),1)))</f>
        <v/>
      </c>
      <c r="L146" s="57">
        <f>IF($A146="","",SUMIFS('Bill Log'!$F$6:$F$2505,'Bill Log'!$B$6:$B$2505,$A146,'Bill Log'!$A$6:$A$2505,"&gt;="&amp;DATE($B$3,L$6,1),'Bill Log'!$A$6:$A$2505,"&lt;"&amp;EDATE(DATE($B$3,L$6,1),1)))</f>
        <v/>
      </c>
      <c r="M146" s="57">
        <f>IF($A146="","",SUMIFS('Bill Log'!$F$6:$F$2505,'Bill Log'!$B$6:$B$2505,$A146,'Bill Log'!$A$6:$A$2505,"&gt;="&amp;DATE($B$3,M$6,1),'Bill Log'!$A$6:$A$2505,"&lt;"&amp;EDATE(DATE($B$3,M$6,1),1)))</f>
        <v/>
      </c>
      <c r="N146" s="58">
        <f>IF($A146="","",SUM(B146:M146))</f>
        <v/>
      </c>
      <c r="O146" s="50" t="n"/>
    </row>
    <row r="147" ht="15" customHeight="1" s="36">
      <c r="A147" s="50">
        <f>IF(Lists!A116="","",Lists!A116)</f>
        <v/>
      </c>
      <c r="B147" s="57">
        <f>IF($A147="","",SUMIFS('Bill Log'!$F$6:$F$2505,'Bill Log'!$B$6:$B$2505,$A147,'Bill Log'!$A$6:$A$2505,"&gt;="&amp;DATE($B$3,B$6,1),'Bill Log'!$A$6:$A$2505,"&lt;"&amp;EDATE(DATE($B$3,B$6,1),1)))</f>
        <v/>
      </c>
      <c r="C147" s="57">
        <f>IF($A147="","",SUMIFS('Bill Log'!$F$6:$F$2505,'Bill Log'!$B$6:$B$2505,$A147,'Bill Log'!$A$6:$A$2505,"&gt;="&amp;DATE($B$3,C$6,1),'Bill Log'!$A$6:$A$2505,"&lt;"&amp;EDATE(DATE($B$3,C$6,1),1)))</f>
        <v/>
      </c>
      <c r="D147" s="57">
        <f>IF($A147="","",SUMIFS('Bill Log'!$F$6:$F$2505,'Bill Log'!$B$6:$B$2505,$A147,'Bill Log'!$A$6:$A$2505,"&gt;="&amp;DATE($B$3,D$6,1),'Bill Log'!$A$6:$A$2505,"&lt;"&amp;EDATE(DATE($B$3,D$6,1),1)))</f>
        <v/>
      </c>
      <c r="E147" s="57">
        <f>IF($A147="","",SUMIFS('Bill Log'!$F$6:$F$2505,'Bill Log'!$B$6:$B$2505,$A147,'Bill Log'!$A$6:$A$2505,"&gt;="&amp;DATE($B$3,E$6,1),'Bill Log'!$A$6:$A$2505,"&lt;"&amp;EDATE(DATE($B$3,E$6,1),1)))</f>
        <v/>
      </c>
      <c r="F147" s="57">
        <f>IF($A147="","",SUMIFS('Bill Log'!$F$6:$F$2505,'Bill Log'!$B$6:$B$2505,$A147,'Bill Log'!$A$6:$A$2505,"&gt;="&amp;DATE($B$3,F$6,1),'Bill Log'!$A$6:$A$2505,"&lt;"&amp;EDATE(DATE($B$3,F$6,1),1)))</f>
        <v/>
      </c>
      <c r="G147" s="57">
        <f>IF($A147="","",SUMIFS('Bill Log'!$F$6:$F$2505,'Bill Log'!$B$6:$B$2505,$A147,'Bill Log'!$A$6:$A$2505,"&gt;="&amp;DATE($B$3,G$6,1),'Bill Log'!$A$6:$A$2505,"&lt;"&amp;EDATE(DATE($B$3,G$6,1),1)))</f>
        <v/>
      </c>
      <c r="H147" s="57">
        <f>IF($A147="","",SUMIFS('Bill Log'!$F$6:$F$2505,'Bill Log'!$B$6:$B$2505,$A147,'Bill Log'!$A$6:$A$2505,"&gt;="&amp;DATE($B$3,H$6,1),'Bill Log'!$A$6:$A$2505,"&lt;"&amp;EDATE(DATE($B$3,H$6,1),1)))</f>
        <v/>
      </c>
      <c r="I147" s="57">
        <f>IF($A147="","",SUMIFS('Bill Log'!$F$6:$F$2505,'Bill Log'!$B$6:$B$2505,$A147,'Bill Log'!$A$6:$A$2505,"&gt;="&amp;DATE($B$3,I$6,1),'Bill Log'!$A$6:$A$2505,"&lt;"&amp;EDATE(DATE($B$3,I$6,1),1)))</f>
        <v/>
      </c>
      <c r="J147" s="57">
        <f>IF($A147="","",SUMIFS('Bill Log'!$F$6:$F$2505,'Bill Log'!$B$6:$B$2505,$A147,'Bill Log'!$A$6:$A$2505,"&gt;="&amp;DATE($B$3,J$6,1),'Bill Log'!$A$6:$A$2505,"&lt;"&amp;EDATE(DATE($B$3,J$6,1),1)))</f>
        <v/>
      </c>
      <c r="K147" s="57">
        <f>IF($A147="","",SUMIFS('Bill Log'!$F$6:$F$2505,'Bill Log'!$B$6:$B$2505,$A147,'Bill Log'!$A$6:$A$2505,"&gt;="&amp;DATE($B$3,K$6,1),'Bill Log'!$A$6:$A$2505,"&lt;"&amp;EDATE(DATE($B$3,K$6,1),1)))</f>
        <v/>
      </c>
      <c r="L147" s="57">
        <f>IF($A147="","",SUMIFS('Bill Log'!$F$6:$F$2505,'Bill Log'!$B$6:$B$2505,$A147,'Bill Log'!$A$6:$A$2505,"&gt;="&amp;DATE($B$3,L$6,1),'Bill Log'!$A$6:$A$2505,"&lt;"&amp;EDATE(DATE($B$3,L$6,1),1)))</f>
        <v/>
      </c>
      <c r="M147" s="57">
        <f>IF($A147="","",SUMIFS('Bill Log'!$F$6:$F$2505,'Bill Log'!$B$6:$B$2505,$A147,'Bill Log'!$A$6:$A$2505,"&gt;="&amp;DATE($B$3,M$6,1),'Bill Log'!$A$6:$A$2505,"&lt;"&amp;EDATE(DATE($B$3,M$6,1),1)))</f>
        <v/>
      </c>
      <c r="N147" s="58">
        <f>IF($A147="","",SUM(B147:M147))</f>
        <v/>
      </c>
      <c r="O147" s="50" t="n"/>
    </row>
    <row r="148" ht="15" customHeight="1" s="36">
      <c r="A148" s="50">
        <f>IF(Lists!A117="","",Lists!A117)</f>
        <v/>
      </c>
      <c r="B148" s="57">
        <f>IF($A148="","",SUMIFS('Bill Log'!$F$6:$F$2505,'Bill Log'!$B$6:$B$2505,$A148,'Bill Log'!$A$6:$A$2505,"&gt;="&amp;DATE($B$3,B$6,1),'Bill Log'!$A$6:$A$2505,"&lt;"&amp;EDATE(DATE($B$3,B$6,1),1)))</f>
        <v/>
      </c>
      <c r="C148" s="57">
        <f>IF($A148="","",SUMIFS('Bill Log'!$F$6:$F$2505,'Bill Log'!$B$6:$B$2505,$A148,'Bill Log'!$A$6:$A$2505,"&gt;="&amp;DATE($B$3,C$6,1),'Bill Log'!$A$6:$A$2505,"&lt;"&amp;EDATE(DATE($B$3,C$6,1),1)))</f>
        <v/>
      </c>
      <c r="D148" s="57">
        <f>IF($A148="","",SUMIFS('Bill Log'!$F$6:$F$2505,'Bill Log'!$B$6:$B$2505,$A148,'Bill Log'!$A$6:$A$2505,"&gt;="&amp;DATE($B$3,D$6,1),'Bill Log'!$A$6:$A$2505,"&lt;"&amp;EDATE(DATE($B$3,D$6,1),1)))</f>
        <v/>
      </c>
      <c r="E148" s="57">
        <f>IF($A148="","",SUMIFS('Bill Log'!$F$6:$F$2505,'Bill Log'!$B$6:$B$2505,$A148,'Bill Log'!$A$6:$A$2505,"&gt;="&amp;DATE($B$3,E$6,1),'Bill Log'!$A$6:$A$2505,"&lt;"&amp;EDATE(DATE($B$3,E$6,1),1)))</f>
        <v/>
      </c>
      <c r="F148" s="57">
        <f>IF($A148="","",SUMIFS('Bill Log'!$F$6:$F$2505,'Bill Log'!$B$6:$B$2505,$A148,'Bill Log'!$A$6:$A$2505,"&gt;="&amp;DATE($B$3,F$6,1),'Bill Log'!$A$6:$A$2505,"&lt;"&amp;EDATE(DATE($B$3,F$6,1),1)))</f>
        <v/>
      </c>
      <c r="G148" s="57">
        <f>IF($A148="","",SUMIFS('Bill Log'!$F$6:$F$2505,'Bill Log'!$B$6:$B$2505,$A148,'Bill Log'!$A$6:$A$2505,"&gt;="&amp;DATE($B$3,G$6,1),'Bill Log'!$A$6:$A$2505,"&lt;"&amp;EDATE(DATE($B$3,G$6,1),1)))</f>
        <v/>
      </c>
      <c r="H148" s="57">
        <f>IF($A148="","",SUMIFS('Bill Log'!$F$6:$F$2505,'Bill Log'!$B$6:$B$2505,$A148,'Bill Log'!$A$6:$A$2505,"&gt;="&amp;DATE($B$3,H$6,1),'Bill Log'!$A$6:$A$2505,"&lt;"&amp;EDATE(DATE($B$3,H$6,1),1)))</f>
        <v/>
      </c>
      <c r="I148" s="57">
        <f>IF($A148="","",SUMIFS('Bill Log'!$F$6:$F$2505,'Bill Log'!$B$6:$B$2505,$A148,'Bill Log'!$A$6:$A$2505,"&gt;="&amp;DATE($B$3,I$6,1),'Bill Log'!$A$6:$A$2505,"&lt;"&amp;EDATE(DATE($B$3,I$6,1),1)))</f>
        <v/>
      </c>
      <c r="J148" s="57">
        <f>IF($A148="","",SUMIFS('Bill Log'!$F$6:$F$2505,'Bill Log'!$B$6:$B$2505,$A148,'Bill Log'!$A$6:$A$2505,"&gt;="&amp;DATE($B$3,J$6,1),'Bill Log'!$A$6:$A$2505,"&lt;"&amp;EDATE(DATE($B$3,J$6,1),1)))</f>
        <v/>
      </c>
      <c r="K148" s="57">
        <f>IF($A148="","",SUMIFS('Bill Log'!$F$6:$F$2505,'Bill Log'!$B$6:$B$2505,$A148,'Bill Log'!$A$6:$A$2505,"&gt;="&amp;DATE($B$3,K$6,1),'Bill Log'!$A$6:$A$2505,"&lt;"&amp;EDATE(DATE($B$3,K$6,1),1)))</f>
        <v/>
      </c>
      <c r="L148" s="57">
        <f>IF($A148="","",SUMIFS('Bill Log'!$F$6:$F$2505,'Bill Log'!$B$6:$B$2505,$A148,'Bill Log'!$A$6:$A$2505,"&gt;="&amp;DATE($B$3,L$6,1),'Bill Log'!$A$6:$A$2505,"&lt;"&amp;EDATE(DATE($B$3,L$6,1),1)))</f>
        <v/>
      </c>
      <c r="M148" s="57">
        <f>IF($A148="","",SUMIFS('Bill Log'!$F$6:$F$2505,'Bill Log'!$B$6:$B$2505,$A148,'Bill Log'!$A$6:$A$2505,"&gt;="&amp;DATE($B$3,M$6,1),'Bill Log'!$A$6:$A$2505,"&lt;"&amp;EDATE(DATE($B$3,M$6,1),1)))</f>
        <v/>
      </c>
      <c r="N148" s="58">
        <f>IF($A148="","",SUM(B148:M148))</f>
        <v/>
      </c>
      <c r="O148" s="50" t="n"/>
    </row>
    <row r="149" ht="15" customHeight="1" s="36">
      <c r="A149" s="50">
        <f>IF(Lists!A118="","",Lists!A118)</f>
        <v/>
      </c>
      <c r="B149" s="57">
        <f>IF($A149="","",SUMIFS('Bill Log'!$F$6:$F$2505,'Bill Log'!$B$6:$B$2505,$A149,'Bill Log'!$A$6:$A$2505,"&gt;="&amp;DATE($B$3,B$6,1),'Bill Log'!$A$6:$A$2505,"&lt;"&amp;EDATE(DATE($B$3,B$6,1),1)))</f>
        <v/>
      </c>
      <c r="C149" s="57">
        <f>IF($A149="","",SUMIFS('Bill Log'!$F$6:$F$2505,'Bill Log'!$B$6:$B$2505,$A149,'Bill Log'!$A$6:$A$2505,"&gt;="&amp;DATE($B$3,C$6,1),'Bill Log'!$A$6:$A$2505,"&lt;"&amp;EDATE(DATE($B$3,C$6,1),1)))</f>
        <v/>
      </c>
      <c r="D149" s="57">
        <f>IF($A149="","",SUMIFS('Bill Log'!$F$6:$F$2505,'Bill Log'!$B$6:$B$2505,$A149,'Bill Log'!$A$6:$A$2505,"&gt;="&amp;DATE($B$3,D$6,1),'Bill Log'!$A$6:$A$2505,"&lt;"&amp;EDATE(DATE($B$3,D$6,1),1)))</f>
        <v/>
      </c>
      <c r="E149" s="57">
        <f>IF($A149="","",SUMIFS('Bill Log'!$F$6:$F$2505,'Bill Log'!$B$6:$B$2505,$A149,'Bill Log'!$A$6:$A$2505,"&gt;="&amp;DATE($B$3,E$6,1),'Bill Log'!$A$6:$A$2505,"&lt;"&amp;EDATE(DATE($B$3,E$6,1),1)))</f>
        <v/>
      </c>
      <c r="F149" s="57">
        <f>IF($A149="","",SUMIFS('Bill Log'!$F$6:$F$2505,'Bill Log'!$B$6:$B$2505,$A149,'Bill Log'!$A$6:$A$2505,"&gt;="&amp;DATE($B$3,F$6,1),'Bill Log'!$A$6:$A$2505,"&lt;"&amp;EDATE(DATE($B$3,F$6,1),1)))</f>
        <v/>
      </c>
      <c r="G149" s="57">
        <f>IF($A149="","",SUMIFS('Bill Log'!$F$6:$F$2505,'Bill Log'!$B$6:$B$2505,$A149,'Bill Log'!$A$6:$A$2505,"&gt;="&amp;DATE($B$3,G$6,1),'Bill Log'!$A$6:$A$2505,"&lt;"&amp;EDATE(DATE($B$3,G$6,1),1)))</f>
        <v/>
      </c>
      <c r="H149" s="57">
        <f>IF($A149="","",SUMIFS('Bill Log'!$F$6:$F$2505,'Bill Log'!$B$6:$B$2505,$A149,'Bill Log'!$A$6:$A$2505,"&gt;="&amp;DATE($B$3,H$6,1),'Bill Log'!$A$6:$A$2505,"&lt;"&amp;EDATE(DATE($B$3,H$6,1),1)))</f>
        <v/>
      </c>
      <c r="I149" s="57">
        <f>IF($A149="","",SUMIFS('Bill Log'!$F$6:$F$2505,'Bill Log'!$B$6:$B$2505,$A149,'Bill Log'!$A$6:$A$2505,"&gt;="&amp;DATE($B$3,I$6,1),'Bill Log'!$A$6:$A$2505,"&lt;"&amp;EDATE(DATE($B$3,I$6,1),1)))</f>
        <v/>
      </c>
      <c r="J149" s="57">
        <f>IF($A149="","",SUMIFS('Bill Log'!$F$6:$F$2505,'Bill Log'!$B$6:$B$2505,$A149,'Bill Log'!$A$6:$A$2505,"&gt;="&amp;DATE($B$3,J$6,1),'Bill Log'!$A$6:$A$2505,"&lt;"&amp;EDATE(DATE($B$3,J$6,1),1)))</f>
        <v/>
      </c>
      <c r="K149" s="57">
        <f>IF($A149="","",SUMIFS('Bill Log'!$F$6:$F$2505,'Bill Log'!$B$6:$B$2505,$A149,'Bill Log'!$A$6:$A$2505,"&gt;="&amp;DATE($B$3,K$6,1),'Bill Log'!$A$6:$A$2505,"&lt;"&amp;EDATE(DATE($B$3,K$6,1),1)))</f>
        <v/>
      </c>
      <c r="L149" s="57">
        <f>IF($A149="","",SUMIFS('Bill Log'!$F$6:$F$2505,'Bill Log'!$B$6:$B$2505,$A149,'Bill Log'!$A$6:$A$2505,"&gt;="&amp;DATE($B$3,L$6,1),'Bill Log'!$A$6:$A$2505,"&lt;"&amp;EDATE(DATE($B$3,L$6,1),1)))</f>
        <v/>
      </c>
      <c r="M149" s="57">
        <f>IF($A149="","",SUMIFS('Bill Log'!$F$6:$F$2505,'Bill Log'!$B$6:$B$2505,$A149,'Bill Log'!$A$6:$A$2505,"&gt;="&amp;DATE($B$3,M$6,1),'Bill Log'!$A$6:$A$2505,"&lt;"&amp;EDATE(DATE($B$3,M$6,1),1)))</f>
        <v/>
      </c>
      <c r="N149" s="58">
        <f>IF($A149="","",SUM(B149:M149))</f>
        <v/>
      </c>
      <c r="O149" s="50" t="n"/>
    </row>
    <row r="150" ht="15" customHeight="1" s="36">
      <c r="A150" s="50">
        <f>IF(Lists!A119="","",Lists!A119)</f>
        <v/>
      </c>
      <c r="B150" s="57">
        <f>IF($A150="","",SUMIFS('Bill Log'!$F$6:$F$2505,'Bill Log'!$B$6:$B$2505,$A150,'Bill Log'!$A$6:$A$2505,"&gt;="&amp;DATE($B$3,B$6,1),'Bill Log'!$A$6:$A$2505,"&lt;"&amp;EDATE(DATE($B$3,B$6,1),1)))</f>
        <v/>
      </c>
      <c r="C150" s="57">
        <f>IF($A150="","",SUMIFS('Bill Log'!$F$6:$F$2505,'Bill Log'!$B$6:$B$2505,$A150,'Bill Log'!$A$6:$A$2505,"&gt;="&amp;DATE($B$3,C$6,1),'Bill Log'!$A$6:$A$2505,"&lt;"&amp;EDATE(DATE($B$3,C$6,1),1)))</f>
        <v/>
      </c>
      <c r="D150" s="57">
        <f>IF($A150="","",SUMIFS('Bill Log'!$F$6:$F$2505,'Bill Log'!$B$6:$B$2505,$A150,'Bill Log'!$A$6:$A$2505,"&gt;="&amp;DATE($B$3,D$6,1),'Bill Log'!$A$6:$A$2505,"&lt;"&amp;EDATE(DATE($B$3,D$6,1),1)))</f>
        <v/>
      </c>
      <c r="E150" s="57">
        <f>IF($A150="","",SUMIFS('Bill Log'!$F$6:$F$2505,'Bill Log'!$B$6:$B$2505,$A150,'Bill Log'!$A$6:$A$2505,"&gt;="&amp;DATE($B$3,E$6,1),'Bill Log'!$A$6:$A$2505,"&lt;"&amp;EDATE(DATE($B$3,E$6,1),1)))</f>
        <v/>
      </c>
      <c r="F150" s="57">
        <f>IF($A150="","",SUMIFS('Bill Log'!$F$6:$F$2505,'Bill Log'!$B$6:$B$2505,$A150,'Bill Log'!$A$6:$A$2505,"&gt;="&amp;DATE($B$3,F$6,1),'Bill Log'!$A$6:$A$2505,"&lt;"&amp;EDATE(DATE($B$3,F$6,1),1)))</f>
        <v/>
      </c>
      <c r="G150" s="57">
        <f>IF($A150="","",SUMIFS('Bill Log'!$F$6:$F$2505,'Bill Log'!$B$6:$B$2505,$A150,'Bill Log'!$A$6:$A$2505,"&gt;="&amp;DATE($B$3,G$6,1),'Bill Log'!$A$6:$A$2505,"&lt;"&amp;EDATE(DATE($B$3,G$6,1),1)))</f>
        <v/>
      </c>
      <c r="H150" s="57">
        <f>IF($A150="","",SUMIFS('Bill Log'!$F$6:$F$2505,'Bill Log'!$B$6:$B$2505,$A150,'Bill Log'!$A$6:$A$2505,"&gt;="&amp;DATE($B$3,H$6,1),'Bill Log'!$A$6:$A$2505,"&lt;"&amp;EDATE(DATE($B$3,H$6,1),1)))</f>
        <v/>
      </c>
      <c r="I150" s="57">
        <f>IF($A150="","",SUMIFS('Bill Log'!$F$6:$F$2505,'Bill Log'!$B$6:$B$2505,$A150,'Bill Log'!$A$6:$A$2505,"&gt;="&amp;DATE($B$3,I$6,1),'Bill Log'!$A$6:$A$2505,"&lt;"&amp;EDATE(DATE($B$3,I$6,1),1)))</f>
        <v/>
      </c>
      <c r="J150" s="57">
        <f>IF($A150="","",SUMIFS('Bill Log'!$F$6:$F$2505,'Bill Log'!$B$6:$B$2505,$A150,'Bill Log'!$A$6:$A$2505,"&gt;="&amp;DATE($B$3,J$6,1),'Bill Log'!$A$6:$A$2505,"&lt;"&amp;EDATE(DATE($B$3,J$6,1),1)))</f>
        <v/>
      </c>
      <c r="K150" s="57">
        <f>IF($A150="","",SUMIFS('Bill Log'!$F$6:$F$2505,'Bill Log'!$B$6:$B$2505,$A150,'Bill Log'!$A$6:$A$2505,"&gt;="&amp;DATE($B$3,K$6,1),'Bill Log'!$A$6:$A$2505,"&lt;"&amp;EDATE(DATE($B$3,K$6,1),1)))</f>
        <v/>
      </c>
      <c r="L150" s="57">
        <f>IF($A150="","",SUMIFS('Bill Log'!$F$6:$F$2505,'Bill Log'!$B$6:$B$2505,$A150,'Bill Log'!$A$6:$A$2505,"&gt;="&amp;DATE($B$3,L$6,1),'Bill Log'!$A$6:$A$2505,"&lt;"&amp;EDATE(DATE($B$3,L$6,1),1)))</f>
        <v/>
      </c>
      <c r="M150" s="57">
        <f>IF($A150="","",SUMIFS('Bill Log'!$F$6:$F$2505,'Bill Log'!$B$6:$B$2505,$A150,'Bill Log'!$A$6:$A$2505,"&gt;="&amp;DATE($B$3,M$6,1),'Bill Log'!$A$6:$A$2505,"&lt;"&amp;EDATE(DATE($B$3,M$6,1),1)))</f>
        <v/>
      </c>
      <c r="N150" s="58">
        <f>IF($A150="","",SUM(B150:M150))</f>
        <v/>
      </c>
      <c r="O150" s="50" t="n"/>
    </row>
    <row r="151" ht="15" customHeight="1" s="36">
      <c r="A151" s="50">
        <f>IF(Lists!A120="","",Lists!A120)</f>
        <v/>
      </c>
      <c r="B151" s="57">
        <f>IF($A151="","",SUMIFS('Bill Log'!$F$6:$F$2505,'Bill Log'!$B$6:$B$2505,$A151,'Bill Log'!$A$6:$A$2505,"&gt;="&amp;DATE($B$3,B$6,1),'Bill Log'!$A$6:$A$2505,"&lt;"&amp;EDATE(DATE($B$3,B$6,1),1)))</f>
        <v/>
      </c>
      <c r="C151" s="57">
        <f>IF($A151="","",SUMIFS('Bill Log'!$F$6:$F$2505,'Bill Log'!$B$6:$B$2505,$A151,'Bill Log'!$A$6:$A$2505,"&gt;="&amp;DATE($B$3,C$6,1),'Bill Log'!$A$6:$A$2505,"&lt;"&amp;EDATE(DATE($B$3,C$6,1),1)))</f>
        <v/>
      </c>
      <c r="D151" s="57">
        <f>IF($A151="","",SUMIFS('Bill Log'!$F$6:$F$2505,'Bill Log'!$B$6:$B$2505,$A151,'Bill Log'!$A$6:$A$2505,"&gt;="&amp;DATE($B$3,D$6,1),'Bill Log'!$A$6:$A$2505,"&lt;"&amp;EDATE(DATE($B$3,D$6,1),1)))</f>
        <v/>
      </c>
      <c r="E151" s="57">
        <f>IF($A151="","",SUMIFS('Bill Log'!$F$6:$F$2505,'Bill Log'!$B$6:$B$2505,$A151,'Bill Log'!$A$6:$A$2505,"&gt;="&amp;DATE($B$3,E$6,1),'Bill Log'!$A$6:$A$2505,"&lt;"&amp;EDATE(DATE($B$3,E$6,1),1)))</f>
        <v/>
      </c>
      <c r="F151" s="57">
        <f>IF($A151="","",SUMIFS('Bill Log'!$F$6:$F$2505,'Bill Log'!$B$6:$B$2505,$A151,'Bill Log'!$A$6:$A$2505,"&gt;="&amp;DATE($B$3,F$6,1),'Bill Log'!$A$6:$A$2505,"&lt;"&amp;EDATE(DATE($B$3,F$6,1),1)))</f>
        <v/>
      </c>
      <c r="G151" s="57">
        <f>IF($A151="","",SUMIFS('Bill Log'!$F$6:$F$2505,'Bill Log'!$B$6:$B$2505,$A151,'Bill Log'!$A$6:$A$2505,"&gt;="&amp;DATE($B$3,G$6,1),'Bill Log'!$A$6:$A$2505,"&lt;"&amp;EDATE(DATE($B$3,G$6,1),1)))</f>
        <v/>
      </c>
      <c r="H151" s="57">
        <f>IF($A151="","",SUMIFS('Bill Log'!$F$6:$F$2505,'Bill Log'!$B$6:$B$2505,$A151,'Bill Log'!$A$6:$A$2505,"&gt;="&amp;DATE($B$3,H$6,1),'Bill Log'!$A$6:$A$2505,"&lt;"&amp;EDATE(DATE($B$3,H$6,1),1)))</f>
        <v/>
      </c>
      <c r="I151" s="57">
        <f>IF($A151="","",SUMIFS('Bill Log'!$F$6:$F$2505,'Bill Log'!$B$6:$B$2505,$A151,'Bill Log'!$A$6:$A$2505,"&gt;="&amp;DATE($B$3,I$6,1),'Bill Log'!$A$6:$A$2505,"&lt;"&amp;EDATE(DATE($B$3,I$6,1),1)))</f>
        <v/>
      </c>
      <c r="J151" s="57">
        <f>IF($A151="","",SUMIFS('Bill Log'!$F$6:$F$2505,'Bill Log'!$B$6:$B$2505,$A151,'Bill Log'!$A$6:$A$2505,"&gt;="&amp;DATE($B$3,J$6,1),'Bill Log'!$A$6:$A$2505,"&lt;"&amp;EDATE(DATE($B$3,J$6,1),1)))</f>
        <v/>
      </c>
      <c r="K151" s="57">
        <f>IF($A151="","",SUMIFS('Bill Log'!$F$6:$F$2505,'Bill Log'!$B$6:$B$2505,$A151,'Bill Log'!$A$6:$A$2505,"&gt;="&amp;DATE($B$3,K$6,1),'Bill Log'!$A$6:$A$2505,"&lt;"&amp;EDATE(DATE($B$3,K$6,1),1)))</f>
        <v/>
      </c>
      <c r="L151" s="57">
        <f>IF($A151="","",SUMIFS('Bill Log'!$F$6:$F$2505,'Bill Log'!$B$6:$B$2505,$A151,'Bill Log'!$A$6:$A$2505,"&gt;="&amp;DATE($B$3,L$6,1),'Bill Log'!$A$6:$A$2505,"&lt;"&amp;EDATE(DATE($B$3,L$6,1),1)))</f>
        <v/>
      </c>
      <c r="M151" s="57">
        <f>IF($A151="","",SUMIFS('Bill Log'!$F$6:$F$2505,'Bill Log'!$B$6:$B$2505,$A151,'Bill Log'!$A$6:$A$2505,"&gt;="&amp;DATE($B$3,M$6,1),'Bill Log'!$A$6:$A$2505,"&lt;"&amp;EDATE(DATE($B$3,M$6,1),1)))</f>
        <v/>
      </c>
      <c r="N151" s="58">
        <f>IF($A151="","",SUM(B151:M151))</f>
        <v/>
      </c>
      <c r="O151" s="50" t="n"/>
    </row>
    <row r="152" ht="15" customHeight="1" s="36">
      <c r="A152" s="50">
        <f>IF(Lists!A121="","",Lists!A121)</f>
        <v/>
      </c>
      <c r="B152" s="57">
        <f>IF($A152="","",SUMIFS('Bill Log'!$F$6:$F$2505,'Bill Log'!$B$6:$B$2505,$A152,'Bill Log'!$A$6:$A$2505,"&gt;="&amp;DATE($B$3,B$6,1),'Bill Log'!$A$6:$A$2505,"&lt;"&amp;EDATE(DATE($B$3,B$6,1),1)))</f>
        <v/>
      </c>
      <c r="C152" s="57">
        <f>IF($A152="","",SUMIFS('Bill Log'!$F$6:$F$2505,'Bill Log'!$B$6:$B$2505,$A152,'Bill Log'!$A$6:$A$2505,"&gt;="&amp;DATE($B$3,C$6,1),'Bill Log'!$A$6:$A$2505,"&lt;"&amp;EDATE(DATE($B$3,C$6,1),1)))</f>
        <v/>
      </c>
      <c r="D152" s="57">
        <f>IF($A152="","",SUMIFS('Bill Log'!$F$6:$F$2505,'Bill Log'!$B$6:$B$2505,$A152,'Bill Log'!$A$6:$A$2505,"&gt;="&amp;DATE($B$3,D$6,1),'Bill Log'!$A$6:$A$2505,"&lt;"&amp;EDATE(DATE($B$3,D$6,1),1)))</f>
        <v/>
      </c>
      <c r="E152" s="57">
        <f>IF($A152="","",SUMIFS('Bill Log'!$F$6:$F$2505,'Bill Log'!$B$6:$B$2505,$A152,'Bill Log'!$A$6:$A$2505,"&gt;="&amp;DATE($B$3,E$6,1),'Bill Log'!$A$6:$A$2505,"&lt;"&amp;EDATE(DATE($B$3,E$6,1),1)))</f>
        <v/>
      </c>
      <c r="F152" s="57">
        <f>IF($A152="","",SUMIFS('Bill Log'!$F$6:$F$2505,'Bill Log'!$B$6:$B$2505,$A152,'Bill Log'!$A$6:$A$2505,"&gt;="&amp;DATE($B$3,F$6,1),'Bill Log'!$A$6:$A$2505,"&lt;"&amp;EDATE(DATE($B$3,F$6,1),1)))</f>
        <v/>
      </c>
      <c r="G152" s="57">
        <f>IF($A152="","",SUMIFS('Bill Log'!$F$6:$F$2505,'Bill Log'!$B$6:$B$2505,$A152,'Bill Log'!$A$6:$A$2505,"&gt;="&amp;DATE($B$3,G$6,1),'Bill Log'!$A$6:$A$2505,"&lt;"&amp;EDATE(DATE($B$3,G$6,1),1)))</f>
        <v/>
      </c>
      <c r="H152" s="57">
        <f>IF($A152="","",SUMIFS('Bill Log'!$F$6:$F$2505,'Bill Log'!$B$6:$B$2505,$A152,'Bill Log'!$A$6:$A$2505,"&gt;="&amp;DATE($B$3,H$6,1),'Bill Log'!$A$6:$A$2505,"&lt;"&amp;EDATE(DATE($B$3,H$6,1),1)))</f>
        <v/>
      </c>
      <c r="I152" s="57">
        <f>IF($A152="","",SUMIFS('Bill Log'!$F$6:$F$2505,'Bill Log'!$B$6:$B$2505,$A152,'Bill Log'!$A$6:$A$2505,"&gt;="&amp;DATE($B$3,I$6,1),'Bill Log'!$A$6:$A$2505,"&lt;"&amp;EDATE(DATE($B$3,I$6,1),1)))</f>
        <v/>
      </c>
      <c r="J152" s="57">
        <f>IF($A152="","",SUMIFS('Bill Log'!$F$6:$F$2505,'Bill Log'!$B$6:$B$2505,$A152,'Bill Log'!$A$6:$A$2505,"&gt;="&amp;DATE($B$3,J$6,1),'Bill Log'!$A$6:$A$2505,"&lt;"&amp;EDATE(DATE($B$3,J$6,1),1)))</f>
        <v/>
      </c>
      <c r="K152" s="57">
        <f>IF($A152="","",SUMIFS('Bill Log'!$F$6:$F$2505,'Bill Log'!$B$6:$B$2505,$A152,'Bill Log'!$A$6:$A$2505,"&gt;="&amp;DATE($B$3,K$6,1),'Bill Log'!$A$6:$A$2505,"&lt;"&amp;EDATE(DATE($B$3,K$6,1),1)))</f>
        <v/>
      </c>
      <c r="L152" s="57">
        <f>IF($A152="","",SUMIFS('Bill Log'!$F$6:$F$2505,'Bill Log'!$B$6:$B$2505,$A152,'Bill Log'!$A$6:$A$2505,"&gt;="&amp;DATE($B$3,L$6,1),'Bill Log'!$A$6:$A$2505,"&lt;"&amp;EDATE(DATE($B$3,L$6,1),1)))</f>
        <v/>
      </c>
      <c r="M152" s="57">
        <f>IF($A152="","",SUMIFS('Bill Log'!$F$6:$F$2505,'Bill Log'!$B$6:$B$2505,$A152,'Bill Log'!$A$6:$A$2505,"&gt;="&amp;DATE($B$3,M$6,1),'Bill Log'!$A$6:$A$2505,"&lt;"&amp;EDATE(DATE($B$3,M$6,1),1)))</f>
        <v/>
      </c>
      <c r="N152" s="58">
        <f>IF($A152="","",SUM(B152:M152))</f>
        <v/>
      </c>
      <c r="O152" s="50" t="n"/>
    </row>
    <row r="153" ht="15" customHeight="1" s="36">
      <c r="A153" s="50">
        <f>IF(Lists!A122="","",Lists!A122)</f>
        <v/>
      </c>
      <c r="B153" s="57">
        <f>IF($A153="","",SUMIFS('Bill Log'!$F$6:$F$2505,'Bill Log'!$B$6:$B$2505,$A153,'Bill Log'!$A$6:$A$2505,"&gt;="&amp;DATE($B$3,B$6,1),'Bill Log'!$A$6:$A$2505,"&lt;"&amp;EDATE(DATE($B$3,B$6,1),1)))</f>
        <v/>
      </c>
      <c r="C153" s="57">
        <f>IF($A153="","",SUMIFS('Bill Log'!$F$6:$F$2505,'Bill Log'!$B$6:$B$2505,$A153,'Bill Log'!$A$6:$A$2505,"&gt;="&amp;DATE($B$3,C$6,1),'Bill Log'!$A$6:$A$2505,"&lt;"&amp;EDATE(DATE($B$3,C$6,1),1)))</f>
        <v/>
      </c>
      <c r="D153" s="57">
        <f>IF($A153="","",SUMIFS('Bill Log'!$F$6:$F$2505,'Bill Log'!$B$6:$B$2505,$A153,'Bill Log'!$A$6:$A$2505,"&gt;="&amp;DATE($B$3,D$6,1),'Bill Log'!$A$6:$A$2505,"&lt;"&amp;EDATE(DATE($B$3,D$6,1),1)))</f>
        <v/>
      </c>
      <c r="E153" s="57">
        <f>IF($A153="","",SUMIFS('Bill Log'!$F$6:$F$2505,'Bill Log'!$B$6:$B$2505,$A153,'Bill Log'!$A$6:$A$2505,"&gt;="&amp;DATE($B$3,E$6,1),'Bill Log'!$A$6:$A$2505,"&lt;"&amp;EDATE(DATE($B$3,E$6,1),1)))</f>
        <v/>
      </c>
      <c r="F153" s="57">
        <f>IF($A153="","",SUMIFS('Bill Log'!$F$6:$F$2505,'Bill Log'!$B$6:$B$2505,$A153,'Bill Log'!$A$6:$A$2505,"&gt;="&amp;DATE($B$3,F$6,1),'Bill Log'!$A$6:$A$2505,"&lt;"&amp;EDATE(DATE($B$3,F$6,1),1)))</f>
        <v/>
      </c>
      <c r="G153" s="57">
        <f>IF($A153="","",SUMIFS('Bill Log'!$F$6:$F$2505,'Bill Log'!$B$6:$B$2505,$A153,'Bill Log'!$A$6:$A$2505,"&gt;="&amp;DATE($B$3,G$6,1),'Bill Log'!$A$6:$A$2505,"&lt;"&amp;EDATE(DATE($B$3,G$6,1),1)))</f>
        <v/>
      </c>
      <c r="H153" s="57">
        <f>IF($A153="","",SUMIFS('Bill Log'!$F$6:$F$2505,'Bill Log'!$B$6:$B$2505,$A153,'Bill Log'!$A$6:$A$2505,"&gt;="&amp;DATE($B$3,H$6,1),'Bill Log'!$A$6:$A$2505,"&lt;"&amp;EDATE(DATE($B$3,H$6,1),1)))</f>
        <v/>
      </c>
      <c r="I153" s="57">
        <f>IF($A153="","",SUMIFS('Bill Log'!$F$6:$F$2505,'Bill Log'!$B$6:$B$2505,$A153,'Bill Log'!$A$6:$A$2505,"&gt;="&amp;DATE($B$3,I$6,1),'Bill Log'!$A$6:$A$2505,"&lt;"&amp;EDATE(DATE($B$3,I$6,1),1)))</f>
        <v/>
      </c>
      <c r="J153" s="57">
        <f>IF($A153="","",SUMIFS('Bill Log'!$F$6:$F$2505,'Bill Log'!$B$6:$B$2505,$A153,'Bill Log'!$A$6:$A$2505,"&gt;="&amp;DATE($B$3,J$6,1),'Bill Log'!$A$6:$A$2505,"&lt;"&amp;EDATE(DATE($B$3,J$6,1),1)))</f>
        <v/>
      </c>
      <c r="K153" s="57">
        <f>IF($A153="","",SUMIFS('Bill Log'!$F$6:$F$2505,'Bill Log'!$B$6:$B$2505,$A153,'Bill Log'!$A$6:$A$2505,"&gt;="&amp;DATE($B$3,K$6,1),'Bill Log'!$A$6:$A$2505,"&lt;"&amp;EDATE(DATE($B$3,K$6,1),1)))</f>
        <v/>
      </c>
      <c r="L153" s="57">
        <f>IF($A153="","",SUMIFS('Bill Log'!$F$6:$F$2505,'Bill Log'!$B$6:$B$2505,$A153,'Bill Log'!$A$6:$A$2505,"&gt;="&amp;DATE($B$3,L$6,1),'Bill Log'!$A$6:$A$2505,"&lt;"&amp;EDATE(DATE($B$3,L$6,1),1)))</f>
        <v/>
      </c>
      <c r="M153" s="57">
        <f>IF($A153="","",SUMIFS('Bill Log'!$F$6:$F$2505,'Bill Log'!$B$6:$B$2505,$A153,'Bill Log'!$A$6:$A$2505,"&gt;="&amp;DATE($B$3,M$6,1),'Bill Log'!$A$6:$A$2505,"&lt;"&amp;EDATE(DATE($B$3,M$6,1),1)))</f>
        <v/>
      </c>
      <c r="N153" s="58">
        <f>IF($A153="","",SUM(B153:M153))</f>
        <v/>
      </c>
      <c r="O153" s="50" t="n"/>
    </row>
    <row r="154" ht="15" customHeight="1" s="36">
      <c r="A154" s="50">
        <f>IF(Lists!A123="","",Lists!A123)</f>
        <v/>
      </c>
      <c r="B154" s="57">
        <f>IF($A154="","",SUMIFS('Bill Log'!$F$6:$F$2505,'Bill Log'!$B$6:$B$2505,$A154,'Bill Log'!$A$6:$A$2505,"&gt;="&amp;DATE($B$3,B$6,1),'Bill Log'!$A$6:$A$2505,"&lt;"&amp;EDATE(DATE($B$3,B$6,1),1)))</f>
        <v/>
      </c>
      <c r="C154" s="57">
        <f>IF($A154="","",SUMIFS('Bill Log'!$F$6:$F$2505,'Bill Log'!$B$6:$B$2505,$A154,'Bill Log'!$A$6:$A$2505,"&gt;="&amp;DATE($B$3,C$6,1),'Bill Log'!$A$6:$A$2505,"&lt;"&amp;EDATE(DATE($B$3,C$6,1),1)))</f>
        <v/>
      </c>
      <c r="D154" s="57">
        <f>IF($A154="","",SUMIFS('Bill Log'!$F$6:$F$2505,'Bill Log'!$B$6:$B$2505,$A154,'Bill Log'!$A$6:$A$2505,"&gt;="&amp;DATE($B$3,D$6,1),'Bill Log'!$A$6:$A$2505,"&lt;"&amp;EDATE(DATE($B$3,D$6,1),1)))</f>
        <v/>
      </c>
      <c r="E154" s="57">
        <f>IF($A154="","",SUMIFS('Bill Log'!$F$6:$F$2505,'Bill Log'!$B$6:$B$2505,$A154,'Bill Log'!$A$6:$A$2505,"&gt;="&amp;DATE($B$3,E$6,1),'Bill Log'!$A$6:$A$2505,"&lt;"&amp;EDATE(DATE($B$3,E$6,1),1)))</f>
        <v/>
      </c>
      <c r="F154" s="57">
        <f>IF($A154="","",SUMIFS('Bill Log'!$F$6:$F$2505,'Bill Log'!$B$6:$B$2505,$A154,'Bill Log'!$A$6:$A$2505,"&gt;="&amp;DATE($B$3,F$6,1),'Bill Log'!$A$6:$A$2505,"&lt;"&amp;EDATE(DATE($B$3,F$6,1),1)))</f>
        <v/>
      </c>
      <c r="G154" s="57">
        <f>IF($A154="","",SUMIFS('Bill Log'!$F$6:$F$2505,'Bill Log'!$B$6:$B$2505,$A154,'Bill Log'!$A$6:$A$2505,"&gt;="&amp;DATE($B$3,G$6,1),'Bill Log'!$A$6:$A$2505,"&lt;"&amp;EDATE(DATE($B$3,G$6,1),1)))</f>
        <v/>
      </c>
      <c r="H154" s="57">
        <f>IF($A154="","",SUMIFS('Bill Log'!$F$6:$F$2505,'Bill Log'!$B$6:$B$2505,$A154,'Bill Log'!$A$6:$A$2505,"&gt;="&amp;DATE($B$3,H$6,1),'Bill Log'!$A$6:$A$2505,"&lt;"&amp;EDATE(DATE($B$3,H$6,1),1)))</f>
        <v/>
      </c>
      <c r="I154" s="57">
        <f>IF($A154="","",SUMIFS('Bill Log'!$F$6:$F$2505,'Bill Log'!$B$6:$B$2505,$A154,'Bill Log'!$A$6:$A$2505,"&gt;="&amp;DATE($B$3,I$6,1),'Bill Log'!$A$6:$A$2505,"&lt;"&amp;EDATE(DATE($B$3,I$6,1),1)))</f>
        <v/>
      </c>
      <c r="J154" s="57">
        <f>IF($A154="","",SUMIFS('Bill Log'!$F$6:$F$2505,'Bill Log'!$B$6:$B$2505,$A154,'Bill Log'!$A$6:$A$2505,"&gt;="&amp;DATE($B$3,J$6,1),'Bill Log'!$A$6:$A$2505,"&lt;"&amp;EDATE(DATE($B$3,J$6,1),1)))</f>
        <v/>
      </c>
      <c r="K154" s="57">
        <f>IF($A154="","",SUMIFS('Bill Log'!$F$6:$F$2505,'Bill Log'!$B$6:$B$2505,$A154,'Bill Log'!$A$6:$A$2505,"&gt;="&amp;DATE($B$3,K$6,1),'Bill Log'!$A$6:$A$2505,"&lt;"&amp;EDATE(DATE($B$3,K$6,1),1)))</f>
        <v/>
      </c>
      <c r="L154" s="57">
        <f>IF($A154="","",SUMIFS('Bill Log'!$F$6:$F$2505,'Bill Log'!$B$6:$B$2505,$A154,'Bill Log'!$A$6:$A$2505,"&gt;="&amp;DATE($B$3,L$6,1),'Bill Log'!$A$6:$A$2505,"&lt;"&amp;EDATE(DATE($B$3,L$6,1),1)))</f>
        <v/>
      </c>
      <c r="M154" s="57">
        <f>IF($A154="","",SUMIFS('Bill Log'!$F$6:$F$2505,'Bill Log'!$B$6:$B$2505,$A154,'Bill Log'!$A$6:$A$2505,"&gt;="&amp;DATE($B$3,M$6,1),'Bill Log'!$A$6:$A$2505,"&lt;"&amp;EDATE(DATE($B$3,M$6,1),1)))</f>
        <v/>
      </c>
      <c r="N154" s="58">
        <f>IF($A154="","",SUM(B154:M154))</f>
        <v/>
      </c>
      <c r="O154" s="50" t="n"/>
    </row>
    <row r="155" ht="15" customHeight="1" s="36">
      <c r="A155" s="50">
        <f>IF(Lists!A124="","",Lists!A124)</f>
        <v/>
      </c>
      <c r="B155" s="57">
        <f>IF($A155="","",SUMIFS('Bill Log'!$F$6:$F$2505,'Bill Log'!$B$6:$B$2505,$A155,'Bill Log'!$A$6:$A$2505,"&gt;="&amp;DATE($B$3,B$6,1),'Bill Log'!$A$6:$A$2505,"&lt;"&amp;EDATE(DATE($B$3,B$6,1),1)))</f>
        <v/>
      </c>
      <c r="C155" s="57">
        <f>IF($A155="","",SUMIFS('Bill Log'!$F$6:$F$2505,'Bill Log'!$B$6:$B$2505,$A155,'Bill Log'!$A$6:$A$2505,"&gt;="&amp;DATE($B$3,C$6,1),'Bill Log'!$A$6:$A$2505,"&lt;"&amp;EDATE(DATE($B$3,C$6,1),1)))</f>
        <v/>
      </c>
      <c r="D155" s="57">
        <f>IF($A155="","",SUMIFS('Bill Log'!$F$6:$F$2505,'Bill Log'!$B$6:$B$2505,$A155,'Bill Log'!$A$6:$A$2505,"&gt;="&amp;DATE($B$3,D$6,1),'Bill Log'!$A$6:$A$2505,"&lt;"&amp;EDATE(DATE($B$3,D$6,1),1)))</f>
        <v/>
      </c>
      <c r="E155" s="57">
        <f>IF($A155="","",SUMIFS('Bill Log'!$F$6:$F$2505,'Bill Log'!$B$6:$B$2505,$A155,'Bill Log'!$A$6:$A$2505,"&gt;="&amp;DATE($B$3,E$6,1),'Bill Log'!$A$6:$A$2505,"&lt;"&amp;EDATE(DATE($B$3,E$6,1),1)))</f>
        <v/>
      </c>
      <c r="F155" s="57">
        <f>IF($A155="","",SUMIFS('Bill Log'!$F$6:$F$2505,'Bill Log'!$B$6:$B$2505,$A155,'Bill Log'!$A$6:$A$2505,"&gt;="&amp;DATE($B$3,F$6,1),'Bill Log'!$A$6:$A$2505,"&lt;"&amp;EDATE(DATE($B$3,F$6,1),1)))</f>
        <v/>
      </c>
      <c r="G155" s="57">
        <f>IF($A155="","",SUMIFS('Bill Log'!$F$6:$F$2505,'Bill Log'!$B$6:$B$2505,$A155,'Bill Log'!$A$6:$A$2505,"&gt;="&amp;DATE($B$3,G$6,1),'Bill Log'!$A$6:$A$2505,"&lt;"&amp;EDATE(DATE($B$3,G$6,1),1)))</f>
        <v/>
      </c>
      <c r="H155" s="57">
        <f>IF($A155="","",SUMIFS('Bill Log'!$F$6:$F$2505,'Bill Log'!$B$6:$B$2505,$A155,'Bill Log'!$A$6:$A$2505,"&gt;="&amp;DATE($B$3,H$6,1),'Bill Log'!$A$6:$A$2505,"&lt;"&amp;EDATE(DATE($B$3,H$6,1),1)))</f>
        <v/>
      </c>
      <c r="I155" s="57">
        <f>IF($A155="","",SUMIFS('Bill Log'!$F$6:$F$2505,'Bill Log'!$B$6:$B$2505,$A155,'Bill Log'!$A$6:$A$2505,"&gt;="&amp;DATE($B$3,I$6,1),'Bill Log'!$A$6:$A$2505,"&lt;"&amp;EDATE(DATE($B$3,I$6,1),1)))</f>
        <v/>
      </c>
      <c r="J155" s="57">
        <f>IF($A155="","",SUMIFS('Bill Log'!$F$6:$F$2505,'Bill Log'!$B$6:$B$2505,$A155,'Bill Log'!$A$6:$A$2505,"&gt;="&amp;DATE($B$3,J$6,1),'Bill Log'!$A$6:$A$2505,"&lt;"&amp;EDATE(DATE($B$3,J$6,1),1)))</f>
        <v/>
      </c>
      <c r="K155" s="57">
        <f>IF($A155="","",SUMIFS('Bill Log'!$F$6:$F$2505,'Bill Log'!$B$6:$B$2505,$A155,'Bill Log'!$A$6:$A$2505,"&gt;="&amp;DATE($B$3,K$6,1),'Bill Log'!$A$6:$A$2505,"&lt;"&amp;EDATE(DATE($B$3,K$6,1),1)))</f>
        <v/>
      </c>
      <c r="L155" s="57">
        <f>IF($A155="","",SUMIFS('Bill Log'!$F$6:$F$2505,'Bill Log'!$B$6:$B$2505,$A155,'Bill Log'!$A$6:$A$2505,"&gt;="&amp;DATE($B$3,L$6,1),'Bill Log'!$A$6:$A$2505,"&lt;"&amp;EDATE(DATE($B$3,L$6,1),1)))</f>
        <v/>
      </c>
      <c r="M155" s="57">
        <f>IF($A155="","",SUMIFS('Bill Log'!$F$6:$F$2505,'Bill Log'!$B$6:$B$2505,$A155,'Bill Log'!$A$6:$A$2505,"&gt;="&amp;DATE($B$3,M$6,1),'Bill Log'!$A$6:$A$2505,"&lt;"&amp;EDATE(DATE($B$3,M$6,1),1)))</f>
        <v/>
      </c>
      <c r="N155" s="58">
        <f>IF($A155="","",SUM(B155:M155))</f>
        <v/>
      </c>
      <c r="O155" s="50" t="n"/>
    </row>
    <row r="156" ht="15" customHeight="1" s="36">
      <c r="A156" s="50">
        <f>IF(Lists!A125="","",Lists!A125)</f>
        <v/>
      </c>
      <c r="B156" s="57">
        <f>IF($A156="","",SUMIFS('Bill Log'!$F$6:$F$2505,'Bill Log'!$B$6:$B$2505,$A156,'Bill Log'!$A$6:$A$2505,"&gt;="&amp;DATE($B$3,B$6,1),'Bill Log'!$A$6:$A$2505,"&lt;"&amp;EDATE(DATE($B$3,B$6,1),1)))</f>
        <v/>
      </c>
      <c r="C156" s="57">
        <f>IF($A156="","",SUMIFS('Bill Log'!$F$6:$F$2505,'Bill Log'!$B$6:$B$2505,$A156,'Bill Log'!$A$6:$A$2505,"&gt;="&amp;DATE($B$3,C$6,1),'Bill Log'!$A$6:$A$2505,"&lt;"&amp;EDATE(DATE($B$3,C$6,1),1)))</f>
        <v/>
      </c>
      <c r="D156" s="57">
        <f>IF($A156="","",SUMIFS('Bill Log'!$F$6:$F$2505,'Bill Log'!$B$6:$B$2505,$A156,'Bill Log'!$A$6:$A$2505,"&gt;="&amp;DATE($B$3,D$6,1),'Bill Log'!$A$6:$A$2505,"&lt;"&amp;EDATE(DATE($B$3,D$6,1),1)))</f>
        <v/>
      </c>
      <c r="E156" s="57">
        <f>IF($A156="","",SUMIFS('Bill Log'!$F$6:$F$2505,'Bill Log'!$B$6:$B$2505,$A156,'Bill Log'!$A$6:$A$2505,"&gt;="&amp;DATE($B$3,E$6,1),'Bill Log'!$A$6:$A$2505,"&lt;"&amp;EDATE(DATE($B$3,E$6,1),1)))</f>
        <v/>
      </c>
      <c r="F156" s="57">
        <f>IF($A156="","",SUMIFS('Bill Log'!$F$6:$F$2505,'Bill Log'!$B$6:$B$2505,$A156,'Bill Log'!$A$6:$A$2505,"&gt;="&amp;DATE($B$3,F$6,1),'Bill Log'!$A$6:$A$2505,"&lt;"&amp;EDATE(DATE($B$3,F$6,1),1)))</f>
        <v/>
      </c>
      <c r="G156" s="57">
        <f>IF($A156="","",SUMIFS('Bill Log'!$F$6:$F$2505,'Bill Log'!$B$6:$B$2505,$A156,'Bill Log'!$A$6:$A$2505,"&gt;="&amp;DATE($B$3,G$6,1),'Bill Log'!$A$6:$A$2505,"&lt;"&amp;EDATE(DATE($B$3,G$6,1),1)))</f>
        <v/>
      </c>
      <c r="H156" s="57">
        <f>IF($A156="","",SUMIFS('Bill Log'!$F$6:$F$2505,'Bill Log'!$B$6:$B$2505,$A156,'Bill Log'!$A$6:$A$2505,"&gt;="&amp;DATE($B$3,H$6,1),'Bill Log'!$A$6:$A$2505,"&lt;"&amp;EDATE(DATE($B$3,H$6,1),1)))</f>
        <v/>
      </c>
      <c r="I156" s="57">
        <f>IF($A156="","",SUMIFS('Bill Log'!$F$6:$F$2505,'Bill Log'!$B$6:$B$2505,$A156,'Bill Log'!$A$6:$A$2505,"&gt;="&amp;DATE($B$3,I$6,1),'Bill Log'!$A$6:$A$2505,"&lt;"&amp;EDATE(DATE($B$3,I$6,1),1)))</f>
        <v/>
      </c>
      <c r="J156" s="57">
        <f>IF($A156="","",SUMIFS('Bill Log'!$F$6:$F$2505,'Bill Log'!$B$6:$B$2505,$A156,'Bill Log'!$A$6:$A$2505,"&gt;="&amp;DATE($B$3,J$6,1),'Bill Log'!$A$6:$A$2505,"&lt;"&amp;EDATE(DATE($B$3,J$6,1),1)))</f>
        <v/>
      </c>
      <c r="K156" s="57">
        <f>IF($A156="","",SUMIFS('Bill Log'!$F$6:$F$2505,'Bill Log'!$B$6:$B$2505,$A156,'Bill Log'!$A$6:$A$2505,"&gt;="&amp;DATE($B$3,K$6,1),'Bill Log'!$A$6:$A$2505,"&lt;"&amp;EDATE(DATE($B$3,K$6,1),1)))</f>
        <v/>
      </c>
      <c r="L156" s="57">
        <f>IF($A156="","",SUMIFS('Bill Log'!$F$6:$F$2505,'Bill Log'!$B$6:$B$2505,$A156,'Bill Log'!$A$6:$A$2505,"&gt;="&amp;DATE($B$3,L$6,1),'Bill Log'!$A$6:$A$2505,"&lt;"&amp;EDATE(DATE($B$3,L$6,1),1)))</f>
        <v/>
      </c>
      <c r="M156" s="57">
        <f>IF($A156="","",SUMIFS('Bill Log'!$F$6:$F$2505,'Bill Log'!$B$6:$B$2505,$A156,'Bill Log'!$A$6:$A$2505,"&gt;="&amp;DATE($B$3,M$6,1),'Bill Log'!$A$6:$A$2505,"&lt;"&amp;EDATE(DATE($B$3,M$6,1),1)))</f>
        <v/>
      </c>
      <c r="N156" s="58">
        <f>IF($A156="","",SUM(B156:M156))</f>
        <v/>
      </c>
      <c r="O156" s="50" t="n"/>
    </row>
    <row r="157" ht="15" customHeight="1" s="36">
      <c r="A157" s="50">
        <f>IF(Lists!A126="","",Lists!A126)</f>
        <v/>
      </c>
      <c r="B157" s="57">
        <f>IF($A157="","",SUMIFS('Bill Log'!$F$6:$F$2505,'Bill Log'!$B$6:$B$2505,$A157,'Bill Log'!$A$6:$A$2505,"&gt;="&amp;DATE($B$3,B$6,1),'Bill Log'!$A$6:$A$2505,"&lt;"&amp;EDATE(DATE($B$3,B$6,1),1)))</f>
        <v/>
      </c>
      <c r="C157" s="57">
        <f>IF($A157="","",SUMIFS('Bill Log'!$F$6:$F$2505,'Bill Log'!$B$6:$B$2505,$A157,'Bill Log'!$A$6:$A$2505,"&gt;="&amp;DATE($B$3,C$6,1),'Bill Log'!$A$6:$A$2505,"&lt;"&amp;EDATE(DATE($B$3,C$6,1),1)))</f>
        <v/>
      </c>
      <c r="D157" s="57">
        <f>IF($A157="","",SUMIFS('Bill Log'!$F$6:$F$2505,'Bill Log'!$B$6:$B$2505,$A157,'Bill Log'!$A$6:$A$2505,"&gt;="&amp;DATE($B$3,D$6,1),'Bill Log'!$A$6:$A$2505,"&lt;"&amp;EDATE(DATE($B$3,D$6,1),1)))</f>
        <v/>
      </c>
      <c r="E157" s="57">
        <f>IF($A157="","",SUMIFS('Bill Log'!$F$6:$F$2505,'Bill Log'!$B$6:$B$2505,$A157,'Bill Log'!$A$6:$A$2505,"&gt;="&amp;DATE($B$3,E$6,1),'Bill Log'!$A$6:$A$2505,"&lt;"&amp;EDATE(DATE($B$3,E$6,1),1)))</f>
        <v/>
      </c>
      <c r="F157" s="57">
        <f>IF($A157="","",SUMIFS('Bill Log'!$F$6:$F$2505,'Bill Log'!$B$6:$B$2505,$A157,'Bill Log'!$A$6:$A$2505,"&gt;="&amp;DATE($B$3,F$6,1),'Bill Log'!$A$6:$A$2505,"&lt;"&amp;EDATE(DATE($B$3,F$6,1),1)))</f>
        <v/>
      </c>
      <c r="G157" s="57">
        <f>IF($A157="","",SUMIFS('Bill Log'!$F$6:$F$2505,'Bill Log'!$B$6:$B$2505,$A157,'Bill Log'!$A$6:$A$2505,"&gt;="&amp;DATE($B$3,G$6,1),'Bill Log'!$A$6:$A$2505,"&lt;"&amp;EDATE(DATE($B$3,G$6,1),1)))</f>
        <v/>
      </c>
      <c r="H157" s="57">
        <f>IF($A157="","",SUMIFS('Bill Log'!$F$6:$F$2505,'Bill Log'!$B$6:$B$2505,$A157,'Bill Log'!$A$6:$A$2505,"&gt;="&amp;DATE($B$3,H$6,1),'Bill Log'!$A$6:$A$2505,"&lt;"&amp;EDATE(DATE($B$3,H$6,1),1)))</f>
        <v/>
      </c>
      <c r="I157" s="57">
        <f>IF($A157="","",SUMIFS('Bill Log'!$F$6:$F$2505,'Bill Log'!$B$6:$B$2505,$A157,'Bill Log'!$A$6:$A$2505,"&gt;="&amp;DATE($B$3,I$6,1),'Bill Log'!$A$6:$A$2505,"&lt;"&amp;EDATE(DATE($B$3,I$6,1),1)))</f>
        <v/>
      </c>
      <c r="J157" s="57">
        <f>IF($A157="","",SUMIFS('Bill Log'!$F$6:$F$2505,'Bill Log'!$B$6:$B$2505,$A157,'Bill Log'!$A$6:$A$2505,"&gt;="&amp;DATE($B$3,J$6,1),'Bill Log'!$A$6:$A$2505,"&lt;"&amp;EDATE(DATE($B$3,J$6,1),1)))</f>
        <v/>
      </c>
      <c r="K157" s="57">
        <f>IF($A157="","",SUMIFS('Bill Log'!$F$6:$F$2505,'Bill Log'!$B$6:$B$2505,$A157,'Bill Log'!$A$6:$A$2505,"&gt;="&amp;DATE($B$3,K$6,1),'Bill Log'!$A$6:$A$2505,"&lt;"&amp;EDATE(DATE($B$3,K$6,1),1)))</f>
        <v/>
      </c>
      <c r="L157" s="57">
        <f>IF($A157="","",SUMIFS('Bill Log'!$F$6:$F$2505,'Bill Log'!$B$6:$B$2505,$A157,'Bill Log'!$A$6:$A$2505,"&gt;="&amp;DATE($B$3,L$6,1),'Bill Log'!$A$6:$A$2505,"&lt;"&amp;EDATE(DATE($B$3,L$6,1),1)))</f>
        <v/>
      </c>
      <c r="M157" s="57">
        <f>IF($A157="","",SUMIFS('Bill Log'!$F$6:$F$2505,'Bill Log'!$B$6:$B$2505,$A157,'Bill Log'!$A$6:$A$2505,"&gt;="&amp;DATE($B$3,M$6,1),'Bill Log'!$A$6:$A$2505,"&lt;"&amp;EDATE(DATE($B$3,M$6,1),1)))</f>
        <v/>
      </c>
      <c r="N157" s="58">
        <f>IF($A157="","",SUM(B157:M157))</f>
        <v/>
      </c>
      <c r="O157" s="50" t="n"/>
    </row>
    <row r="158" ht="15" customHeight="1" s="36">
      <c r="A158" s="50">
        <f>IF(Lists!A127="","",Lists!A127)</f>
        <v/>
      </c>
      <c r="B158" s="57">
        <f>IF($A158="","",SUMIFS('Bill Log'!$F$6:$F$2505,'Bill Log'!$B$6:$B$2505,$A158,'Bill Log'!$A$6:$A$2505,"&gt;="&amp;DATE($B$3,B$6,1),'Bill Log'!$A$6:$A$2505,"&lt;"&amp;EDATE(DATE($B$3,B$6,1),1)))</f>
        <v/>
      </c>
      <c r="C158" s="57">
        <f>IF($A158="","",SUMIFS('Bill Log'!$F$6:$F$2505,'Bill Log'!$B$6:$B$2505,$A158,'Bill Log'!$A$6:$A$2505,"&gt;="&amp;DATE($B$3,C$6,1),'Bill Log'!$A$6:$A$2505,"&lt;"&amp;EDATE(DATE($B$3,C$6,1),1)))</f>
        <v/>
      </c>
      <c r="D158" s="57">
        <f>IF($A158="","",SUMIFS('Bill Log'!$F$6:$F$2505,'Bill Log'!$B$6:$B$2505,$A158,'Bill Log'!$A$6:$A$2505,"&gt;="&amp;DATE($B$3,D$6,1),'Bill Log'!$A$6:$A$2505,"&lt;"&amp;EDATE(DATE($B$3,D$6,1),1)))</f>
        <v/>
      </c>
      <c r="E158" s="57">
        <f>IF($A158="","",SUMIFS('Bill Log'!$F$6:$F$2505,'Bill Log'!$B$6:$B$2505,$A158,'Bill Log'!$A$6:$A$2505,"&gt;="&amp;DATE($B$3,E$6,1),'Bill Log'!$A$6:$A$2505,"&lt;"&amp;EDATE(DATE($B$3,E$6,1),1)))</f>
        <v/>
      </c>
      <c r="F158" s="57">
        <f>IF($A158="","",SUMIFS('Bill Log'!$F$6:$F$2505,'Bill Log'!$B$6:$B$2505,$A158,'Bill Log'!$A$6:$A$2505,"&gt;="&amp;DATE($B$3,F$6,1),'Bill Log'!$A$6:$A$2505,"&lt;"&amp;EDATE(DATE($B$3,F$6,1),1)))</f>
        <v/>
      </c>
      <c r="G158" s="57">
        <f>IF($A158="","",SUMIFS('Bill Log'!$F$6:$F$2505,'Bill Log'!$B$6:$B$2505,$A158,'Bill Log'!$A$6:$A$2505,"&gt;="&amp;DATE($B$3,G$6,1),'Bill Log'!$A$6:$A$2505,"&lt;"&amp;EDATE(DATE($B$3,G$6,1),1)))</f>
        <v/>
      </c>
      <c r="H158" s="57">
        <f>IF($A158="","",SUMIFS('Bill Log'!$F$6:$F$2505,'Bill Log'!$B$6:$B$2505,$A158,'Bill Log'!$A$6:$A$2505,"&gt;="&amp;DATE($B$3,H$6,1),'Bill Log'!$A$6:$A$2505,"&lt;"&amp;EDATE(DATE($B$3,H$6,1),1)))</f>
        <v/>
      </c>
      <c r="I158" s="57">
        <f>IF($A158="","",SUMIFS('Bill Log'!$F$6:$F$2505,'Bill Log'!$B$6:$B$2505,$A158,'Bill Log'!$A$6:$A$2505,"&gt;="&amp;DATE($B$3,I$6,1),'Bill Log'!$A$6:$A$2505,"&lt;"&amp;EDATE(DATE($B$3,I$6,1),1)))</f>
        <v/>
      </c>
      <c r="J158" s="57">
        <f>IF($A158="","",SUMIFS('Bill Log'!$F$6:$F$2505,'Bill Log'!$B$6:$B$2505,$A158,'Bill Log'!$A$6:$A$2505,"&gt;="&amp;DATE($B$3,J$6,1),'Bill Log'!$A$6:$A$2505,"&lt;"&amp;EDATE(DATE($B$3,J$6,1),1)))</f>
        <v/>
      </c>
      <c r="K158" s="57">
        <f>IF($A158="","",SUMIFS('Bill Log'!$F$6:$F$2505,'Bill Log'!$B$6:$B$2505,$A158,'Bill Log'!$A$6:$A$2505,"&gt;="&amp;DATE($B$3,K$6,1),'Bill Log'!$A$6:$A$2505,"&lt;"&amp;EDATE(DATE($B$3,K$6,1),1)))</f>
        <v/>
      </c>
      <c r="L158" s="57">
        <f>IF($A158="","",SUMIFS('Bill Log'!$F$6:$F$2505,'Bill Log'!$B$6:$B$2505,$A158,'Bill Log'!$A$6:$A$2505,"&gt;="&amp;DATE($B$3,L$6,1),'Bill Log'!$A$6:$A$2505,"&lt;"&amp;EDATE(DATE($B$3,L$6,1),1)))</f>
        <v/>
      </c>
      <c r="M158" s="57">
        <f>IF($A158="","",SUMIFS('Bill Log'!$F$6:$F$2505,'Bill Log'!$B$6:$B$2505,$A158,'Bill Log'!$A$6:$A$2505,"&gt;="&amp;DATE($B$3,M$6,1),'Bill Log'!$A$6:$A$2505,"&lt;"&amp;EDATE(DATE($B$3,M$6,1),1)))</f>
        <v/>
      </c>
      <c r="N158" s="58">
        <f>IF($A158="","",SUM(B158:M158))</f>
        <v/>
      </c>
      <c r="O158" s="50" t="n"/>
    </row>
    <row r="159" ht="15" customHeight="1" s="36">
      <c r="A159" s="50">
        <f>IF(Lists!A128="","",Lists!A128)</f>
        <v/>
      </c>
      <c r="B159" s="57">
        <f>IF($A159="","",SUMIFS('Bill Log'!$F$6:$F$2505,'Bill Log'!$B$6:$B$2505,$A159,'Bill Log'!$A$6:$A$2505,"&gt;="&amp;DATE($B$3,B$6,1),'Bill Log'!$A$6:$A$2505,"&lt;"&amp;EDATE(DATE($B$3,B$6,1),1)))</f>
        <v/>
      </c>
      <c r="C159" s="57">
        <f>IF($A159="","",SUMIFS('Bill Log'!$F$6:$F$2505,'Bill Log'!$B$6:$B$2505,$A159,'Bill Log'!$A$6:$A$2505,"&gt;="&amp;DATE($B$3,C$6,1),'Bill Log'!$A$6:$A$2505,"&lt;"&amp;EDATE(DATE($B$3,C$6,1),1)))</f>
        <v/>
      </c>
      <c r="D159" s="57">
        <f>IF($A159="","",SUMIFS('Bill Log'!$F$6:$F$2505,'Bill Log'!$B$6:$B$2505,$A159,'Bill Log'!$A$6:$A$2505,"&gt;="&amp;DATE($B$3,D$6,1),'Bill Log'!$A$6:$A$2505,"&lt;"&amp;EDATE(DATE($B$3,D$6,1),1)))</f>
        <v/>
      </c>
      <c r="E159" s="57">
        <f>IF($A159="","",SUMIFS('Bill Log'!$F$6:$F$2505,'Bill Log'!$B$6:$B$2505,$A159,'Bill Log'!$A$6:$A$2505,"&gt;="&amp;DATE($B$3,E$6,1),'Bill Log'!$A$6:$A$2505,"&lt;"&amp;EDATE(DATE($B$3,E$6,1),1)))</f>
        <v/>
      </c>
      <c r="F159" s="57">
        <f>IF($A159="","",SUMIFS('Bill Log'!$F$6:$F$2505,'Bill Log'!$B$6:$B$2505,$A159,'Bill Log'!$A$6:$A$2505,"&gt;="&amp;DATE($B$3,F$6,1),'Bill Log'!$A$6:$A$2505,"&lt;"&amp;EDATE(DATE($B$3,F$6,1),1)))</f>
        <v/>
      </c>
      <c r="G159" s="57">
        <f>IF($A159="","",SUMIFS('Bill Log'!$F$6:$F$2505,'Bill Log'!$B$6:$B$2505,$A159,'Bill Log'!$A$6:$A$2505,"&gt;="&amp;DATE($B$3,G$6,1),'Bill Log'!$A$6:$A$2505,"&lt;"&amp;EDATE(DATE($B$3,G$6,1),1)))</f>
        <v/>
      </c>
      <c r="H159" s="57">
        <f>IF($A159="","",SUMIFS('Bill Log'!$F$6:$F$2505,'Bill Log'!$B$6:$B$2505,$A159,'Bill Log'!$A$6:$A$2505,"&gt;="&amp;DATE($B$3,H$6,1),'Bill Log'!$A$6:$A$2505,"&lt;"&amp;EDATE(DATE($B$3,H$6,1),1)))</f>
        <v/>
      </c>
      <c r="I159" s="57">
        <f>IF($A159="","",SUMIFS('Bill Log'!$F$6:$F$2505,'Bill Log'!$B$6:$B$2505,$A159,'Bill Log'!$A$6:$A$2505,"&gt;="&amp;DATE($B$3,I$6,1),'Bill Log'!$A$6:$A$2505,"&lt;"&amp;EDATE(DATE($B$3,I$6,1),1)))</f>
        <v/>
      </c>
      <c r="J159" s="57">
        <f>IF($A159="","",SUMIFS('Bill Log'!$F$6:$F$2505,'Bill Log'!$B$6:$B$2505,$A159,'Bill Log'!$A$6:$A$2505,"&gt;="&amp;DATE($B$3,J$6,1),'Bill Log'!$A$6:$A$2505,"&lt;"&amp;EDATE(DATE($B$3,J$6,1),1)))</f>
        <v/>
      </c>
      <c r="K159" s="57">
        <f>IF($A159="","",SUMIFS('Bill Log'!$F$6:$F$2505,'Bill Log'!$B$6:$B$2505,$A159,'Bill Log'!$A$6:$A$2505,"&gt;="&amp;DATE($B$3,K$6,1),'Bill Log'!$A$6:$A$2505,"&lt;"&amp;EDATE(DATE($B$3,K$6,1),1)))</f>
        <v/>
      </c>
      <c r="L159" s="57">
        <f>IF($A159="","",SUMIFS('Bill Log'!$F$6:$F$2505,'Bill Log'!$B$6:$B$2505,$A159,'Bill Log'!$A$6:$A$2505,"&gt;="&amp;DATE($B$3,L$6,1),'Bill Log'!$A$6:$A$2505,"&lt;"&amp;EDATE(DATE($B$3,L$6,1),1)))</f>
        <v/>
      </c>
      <c r="M159" s="57">
        <f>IF($A159="","",SUMIFS('Bill Log'!$F$6:$F$2505,'Bill Log'!$B$6:$B$2505,$A159,'Bill Log'!$A$6:$A$2505,"&gt;="&amp;DATE($B$3,M$6,1),'Bill Log'!$A$6:$A$2505,"&lt;"&amp;EDATE(DATE($B$3,M$6,1),1)))</f>
        <v/>
      </c>
      <c r="N159" s="58">
        <f>IF($A159="","",SUM(B159:M159))</f>
        <v/>
      </c>
      <c r="O159" s="50" t="n"/>
    </row>
    <row r="160" ht="15" customHeight="1" s="36">
      <c r="A160" s="50">
        <f>IF(Lists!A129="","",Lists!A129)</f>
        <v/>
      </c>
      <c r="B160" s="57">
        <f>IF($A160="","",SUMIFS('Bill Log'!$F$6:$F$2505,'Bill Log'!$B$6:$B$2505,$A160,'Bill Log'!$A$6:$A$2505,"&gt;="&amp;DATE($B$3,B$6,1),'Bill Log'!$A$6:$A$2505,"&lt;"&amp;EDATE(DATE($B$3,B$6,1),1)))</f>
        <v/>
      </c>
      <c r="C160" s="57">
        <f>IF($A160="","",SUMIFS('Bill Log'!$F$6:$F$2505,'Bill Log'!$B$6:$B$2505,$A160,'Bill Log'!$A$6:$A$2505,"&gt;="&amp;DATE($B$3,C$6,1),'Bill Log'!$A$6:$A$2505,"&lt;"&amp;EDATE(DATE($B$3,C$6,1),1)))</f>
        <v/>
      </c>
      <c r="D160" s="57">
        <f>IF($A160="","",SUMIFS('Bill Log'!$F$6:$F$2505,'Bill Log'!$B$6:$B$2505,$A160,'Bill Log'!$A$6:$A$2505,"&gt;="&amp;DATE($B$3,D$6,1),'Bill Log'!$A$6:$A$2505,"&lt;"&amp;EDATE(DATE($B$3,D$6,1),1)))</f>
        <v/>
      </c>
      <c r="E160" s="57">
        <f>IF($A160="","",SUMIFS('Bill Log'!$F$6:$F$2505,'Bill Log'!$B$6:$B$2505,$A160,'Bill Log'!$A$6:$A$2505,"&gt;="&amp;DATE($B$3,E$6,1),'Bill Log'!$A$6:$A$2505,"&lt;"&amp;EDATE(DATE($B$3,E$6,1),1)))</f>
        <v/>
      </c>
      <c r="F160" s="57">
        <f>IF($A160="","",SUMIFS('Bill Log'!$F$6:$F$2505,'Bill Log'!$B$6:$B$2505,$A160,'Bill Log'!$A$6:$A$2505,"&gt;="&amp;DATE($B$3,F$6,1),'Bill Log'!$A$6:$A$2505,"&lt;"&amp;EDATE(DATE($B$3,F$6,1),1)))</f>
        <v/>
      </c>
      <c r="G160" s="57">
        <f>IF($A160="","",SUMIFS('Bill Log'!$F$6:$F$2505,'Bill Log'!$B$6:$B$2505,$A160,'Bill Log'!$A$6:$A$2505,"&gt;="&amp;DATE($B$3,G$6,1),'Bill Log'!$A$6:$A$2505,"&lt;"&amp;EDATE(DATE($B$3,G$6,1),1)))</f>
        <v/>
      </c>
      <c r="H160" s="57">
        <f>IF($A160="","",SUMIFS('Bill Log'!$F$6:$F$2505,'Bill Log'!$B$6:$B$2505,$A160,'Bill Log'!$A$6:$A$2505,"&gt;="&amp;DATE($B$3,H$6,1),'Bill Log'!$A$6:$A$2505,"&lt;"&amp;EDATE(DATE($B$3,H$6,1),1)))</f>
        <v/>
      </c>
      <c r="I160" s="57">
        <f>IF($A160="","",SUMIFS('Bill Log'!$F$6:$F$2505,'Bill Log'!$B$6:$B$2505,$A160,'Bill Log'!$A$6:$A$2505,"&gt;="&amp;DATE($B$3,I$6,1),'Bill Log'!$A$6:$A$2505,"&lt;"&amp;EDATE(DATE($B$3,I$6,1),1)))</f>
        <v/>
      </c>
      <c r="J160" s="57">
        <f>IF($A160="","",SUMIFS('Bill Log'!$F$6:$F$2505,'Bill Log'!$B$6:$B$2505,$A160,'Bill Log'!$A$6:$A$2505,"&gt;="&amp;DATE($B$3,J$6,1),'Bill Log'!$A$6:$A$2505,"&lt;"&amp;EDATE(DATE($B$3,J$6,1),1)))</f>
        <v/>
      </c>
      <c r="K160" s="57">
        <f>IF($A160="","",SUMIFS('Bill Log'!$F$6:$F$2505,'Bill Log'!$B$6:$B$2505,$A160,'Bill Log'!$A$6:$A$2505,"&gt;="&amp;DATE($B$3,K$6,1),'Bill Log'!$A$6:$A$2505,"&lt;"&amp;EDATE(DATE($B$3,K$6,1),1)))</f>
        <v/>
      </c>
      <c r="L160" s="57">
        <f>IF($A160="","",SUMIFS('Bill Log'!$F$6:$F$2505,'Bill Log'!$B$6:$B$2505,$A160,'Bill Log'!$A$6:$A$2505,"&gt;="&amp;DATE($B$3,L$6,1),'Bill Log'!$A$6:$A$2505,"&lt;"&amp;EDATE(DATE($B$3,L$6,1),1)))</f>
        <v/>
      </c>
      <c r="M160" s="57">
        <f>IF($A160="","",SUMIFS('Bill Log'!$F$6:$F$2505,'Bill Log'!$B$6:$B$2505,$A160,'Bill Log'!$A$6:$A$2505,"&gt;="&amp;DATE($B$3,M$6,1),'Bill Log'!$A$6:$A$2505,"&lt;"&amp;EDATE(DATE($B$3,M$6,1),1)))</f>
        <v/>
      </c>
      <c r="N160" s="58">
        <f>IF($A160="","",SUM(B160:M160))</f>
        <v/>
      </c>
      <c r="O160" s="50" t="n"/>
    </row>
    <row r="161" ht="15" customHeight="1" s="36">
      <c r="A161" s="50">
        <f>IF(Lists!A130="","",Lists!A130)</f>
        <v/>
      </c>
      <c r="B161" s="57">
        <f>IF($A161="","",SUMIFS('Bill Log'!$F$6:$F$2505,'Bill Log'!$B$6:$B$2505,$A161,'Bill Log'!$A$6:$A$2505,"&gt;="&amp;DATE($B$3,B$6,1),'Bill Log'!$A$6:$A$2505,"&lt;"&amp;EDATE(DATE($B$3,B$6,1),1)))</f>
        <v/>
      </c>
      <c r="C161" s="57">
        <f>IF($A161="","",SUMIFS('Bill Log'!$F$6:$F$2505,'Bill Log'!$B$6:$B$2505,$A161,'Bill Log'!$A$6:$A$2505,"&gt;="&amp;DATE($B$3,C$6,1),'Bill Log'!$A$6:$A$2505,"&lt;"&amp;EDATE(DATE($B$3,C$6,1),1)))</f>
        <v/>
      </c>
      <c r="D161" s="57">
        <f>IF($A161="","",SUMIFS('Bill Log'!$F$6:$F$2505,'Bill Log'!$B$6:$B$2505,$A161,'Bill Log'!$A$6:$A$2505,"&gt;="&amp;DATE($B$3,D$6,1),'Bill Log'!$A$6:$A$2505,"&lt;"&amp;EDATE(DATE($B$3,D$6,1),1)))</f>
        <v/>
      </c>
      <c r="E161" s="57">
        <f>IF($A161="","",SUMIFS('Bill Log'!$F$6:$F$2505,'Bill Log'!$B$6:$B$2505,$A161,'Bill Log'!$A$6:$A$2505,"&gt;="&amp;DATE($B$3,E$6,1),'Bill Log'!$A$6:$A$2505,"&lt;"&amp;EDATE(DATE($B$3,E$6,1),1)))</f>
        <v/>
      </c>
      <c r="F161" s="57">
        <f>IF($A161="","",SUMIFS('Bill Log'!$F$6:$F$2505,'Bill Log'!$B$6:$B$2505,$A161,'Bill Log'!$A$6:$A$2505,"&gt;="&amp;DATE($B$3,F$6,1),'Bill Log'!$A$6:$A$2505,"&lt;"&amp;EDATE(DATE($B$3,F$6,1),1)))</f>
        <v/>
      </c>
      <c r="G161" s="57">
        <f>IF($A161="","",SUMIFS('Bill Log'!$F$6:$F$2505,'Bill Log'!$B$6:$B$2505,$A161,'Bill Log'!$A$6:$A$2505,"&gt;="&amp;DATE($B$3,G$6,1),'Bill Log'!$A$6:$A$2505,"&lt;"&amp;EDATE(DATE($B$3,G$6,1),1)))</f>
        <v/>
      </c>
      <c r="H161" s="57">
        <f>IF($A161="","",SUMIFS('Bill Log'!$F$6:$F$2505,'Bill Log'!$B$6:$B$2505,$A161,'Bill Log'!$A$6:$A$2505,"&gt;="&amp;DATE($B$3,H$6,1),'Bill Log'!$A$6:$A$2505,"&lt;"&amp;EDATE(DATE($B$3,H$6,1),1)))</f>
        <v/>
      </c>
      <c r="I161" s="57">
        <f>IF($A161="","",SUMIFS('Bill Log'!$F$6:$F$2505,'Bill Log'!$B$6:$B$2505,$A161,'Bill Log'!$A$6:$A$2505,"&gt;="&amp;DATE($B$3,I$6,1),'Bill Log'!$A$6:$A$2505,"&lt;"&amp;EDATE(DATE($B$3,I$6,1),1)))</f>
        <v/>
      </c>
      <c r="J161" s="57">
        <f>IF($A161="","",SUMIFS('Bill Log'!$F$6:$F$2505,'Bill Log'!$B$6:$B$2505,$A161,'Bill Log'!$A$6:$A$2505,"&gt;="&amp;DATE($B$3,J$6,1),'Bill Log'!$A$6:$A$2505,"&lt;"&amp;EDATE(DATE($B$3,J$6,1),1)))</f>
        <v/>
      </c>
      <c r="K161" s="57">
        <f>IF($A161="","",SUMIFS('Bill Log'!$F$6:$F$2505,'Bill Log'!$B$6:$B$2505,$A161,'Bill Log'!$A$6:$A$2505,"&gt;="&amp;DATE($B$3,K$6,1),'Bill Log'!$A$6:$A$2505,"&lt;"&amp;EDATE(DATE($B$3,K$6,1),1)))</f>
        <v/>
      </c>
      <c r="L161" s="57">
        <f>IF($A161="","",SUMIFS('Bill Log'!$F$6:$F$2505,'Bill Log'!$B$6:$B$2505,$A161,'Bill Log'!$A$6:$A$2505,"&gt;="&amp;DATE($B$3,L$6,1),'Bill Log'!$A$6:$A$2505,"&lt;"&amp;EDATE(DATE($B$3,L$6,1),1)))</f>
        <v/>
      </c>
      <c r="M161" s="57">
        <f>IF($A161="","",SUMIFS('Bill Log'!$F$6:$F$2505,'Bill Log'!$B$6:$B$2505,$A161,'Bill Log'!$A$6:$A$2505,"&gt;="&amp;DATE($B$3,M$6,1),'Bill Log'!$A$6:$A$2505,"&lt;"&amp;EDATE(DATE($B$3,M$6,1),1)))</f>
        <v/>
      </c>
      <c r="N161" s="58">
        <f>IF($A161="","",SUM(B161:M161))</f>
        <v/>
      </c>
      <c r="O161" s="50" t="n"/>
    </row>
    <row r="162" ht="15" customHeight="1" s="36">
      <c r="A162" s="50">
        <f>IF(Lists!A131="","",Lists!A131)</f>
        <v/>
      </c>
      <c r="B162" s="57">
        <f>IF($A162="","",SUMIFS('Bill Log'!$F$6:$F$2505,'Bill Log'!$B$6:$B$2505,$A162,'Bill Log'!$A$6:$A$2505,"&gt;="&amp;DATE($B$3,B$6,1),'Bill Log'!$A$6:$A$2505,"&lt;"&amp;EDATE(DATE($B$3,B$6,1),1)))</f>
        <v/>
      </c>
      <c r="C162" s="57">
        <f>IF($A162="","",SUMIFS('Bill Log'!$F$6:$F$2505,'Bill Log'!$B$6:$B$2505,$A162,'Bill Log'!$A$6:$A$2505,"&gt;="&amp;DATE($B$3,C$6,1),'Bill Log'!$A$6:$A$2505,"&lt;"&amp;EDATE(DATE($B$3,C$6,1),1)))</f>
        <v/>
      </c>
      <c r="D162" s="57">
        <f>IF($A162="","",SUMIFS('Bill Log'!$F$6:$F$2505,'Bill Log'!$B$6:$B$2505,$A162,'Bill Log'!$A$6:$A$2505,"&gt;="&amp;DATE($B$3,D$6,1),'Bill Log'!$A$6:$A$2505,"&lt;"&amp;EDATE(DATE($B$3,D$6,1),1)))</f>
        <v/>
      </c>
      <c r="E162" s="57">
        <f>IF($A162="","",SUMIFS('Bill Log'!$F$6:$F$2505,'Bill Log'!$B$6:$B$2505,$A162,'Bill Log'!$A$6:$A$2505,"&gt;="&amp;DATE($B$3,E$6,1),'Bill Log'!$A$6:$A$2505,"&lt;"&amp;EDATE(DATE($B$3,E$6,1),1)))</f>
        <v/>
      </c>
      <c r="F162" s="57">
        <f>IF($A162="","",SUMIFS('Bill Log'!$F$6:$F$2505,'Bill Log'!$B$6:$B$2505,$A162,'Bill Log'!$A$6:$A$2505,"&gt;="&amp;DATE($B$3,F$6,1),'Bill Log'!$A$6:$A$2505,"&lt;"&amp;EDATE(DATE($B$3,F$6,1),1)))</f>
        <v/>
      </c>
      <c r="G162" s="57">
        <f>IF($A162="","",SUMIFS('Bill Log'!$F$6:$F$2505,'Bill Log'!$B$6:$B$2505,$A162,'Bill Log'!$A$6:$A$2505,"&gt;="&amp;DATE($B$3,G$6,1),'Bill Log'!$A$6:$A$2505,"&lt;"&amp;EDATE(DATE($B$3,G$6,1),1)))</f>
        <v/>
      </c>
      <c r="H162" s="57">
        <f>IF($A162="","",SUMIFS('Bill Log'!$F$6:$F$2505,'Bill Log'!$B$6:$B$2505,$A162,'Bill Log'!$A$6:$A$2505,"&gt;="&amp;DATE($B$3,H$6,1),'Bill Log'!$A$6:$A$2505,"&lt;"&amp;EDATE(DATE($B$3,H$6,1),1)))</f>
        <v/>
      </c>
      <c r="I162" s="57">
        <f>IF($A162="","",SUMIFS('Bill Log'!$F$6:$F$2505,'Bill Log'!$B$6:$B$2505,$A162,'Bill Log'!$A$6:$A$2505,"&gt;="&amp;DATE($B$3,I$6,1),'Bill Log'!$A$6:$A$2505,"&lt;"&amp;EDATE(DATE($B$3,I$6,1),1)))</f>
        <v/>
      </c>
      <c r="J162" s="57">
        <f>IF($A162="","",SUMIFS('Bill Log'!$F$6:$F$2505,'Bill Log'!$B$6:$B$2505,$A162,'Bill Log'!$A$6:$A$2505,"&gt;="&amp;DATE($B$3,J$6,1),'Bill Log'!$A$6:$A$2505,"&lt;"&amp;EDATE(DATE($B$3,J$6,1),1)))</f>
        <v/>
      </c>
      <c r="K162" s="57">
        <f>IF($A162="","",SUMIFS('Bill Log'!$F$6:$F$2505,'Bill Log'!$B$6:$B$2505,$A162,'Bill Log'!$A$6:$A$2505,"&gt;="&amp;DATE($B$3,K$6,1),'Bill Log'!$A$6:$A$2505,"&lt;"&amp;EDATE(DATE($B$3,K$6,1),1)))</f>
        <v/>
      </c>
      <c r="L162" s="57">
        <f>IF($A162="","",SUMIFS('Bill Log'!$F$6:$F$2505,'Bill Log'!$B$6:$B$2505,$A162,'Bill Log'!$A$6:$A$2505,"&gt;="&amp;DATE($B$3,L$6,1),'Bill Log'!$A$6:$A$2505,"&lt;"&amp;EDATE(DATE($B$3,L$6,1),1)))</f>
        <v/>
      </c>
      <c r="M162" s="57">
        <f>IF($A162="","",SUMIFS('Bill Log'!$F$6:$F$2505,'Bill Log'!$B$6:$B$2505,$A162,'Bill Log'!$A$6:$A$2505,"&gt;="&amp;DATE($B$3,M$6,1),'Bill Log'!$A$6:$A$2505,"&lt;"&amp;EDATE(DATE($B$3,M$6,1),1)))</f>
        <v/>
      </c>
      <c r="N162" s="58">
        <f>IF($A162="","",SUM(B162:M162))</f>
        <v/>
      </c>
      <c r="O162" s="50" t="n"/>
    </row>
    <row r="163" ht="15" customHeight="1" s="36">
      <c r="A163" s="50">
        <f>IF(Lists!A132="","",Lists!A132)</f>
        <v/>
      </c>
      <c r="B163" s="57">
        <f>IF($A163="","",SUMIFS('Bill Log'!$F$6:$F$2505,'Bill Log'!$B$6:$B$2505,$A163,'Bill Log'!$A$6:$A$2505,"&gt;="&amp;DATE($B$3,B$6,1),'Bill Log'!$A$6:$A$2505,"&lt;"&amp;EDATE(DATE($B$3,B$6,1),1)))</f>
        <v/>
      </c>
      <c r="C163" s="57">
        <f>IF($A163="","",SUMIFS('Bill Log'!$F$6:$F$2505,'Bill Log'!$B$6:$B$2505,$A163,'Bill Log'!$A$6:$A$2505,"&gt;="&amp;DATE($B$3,C$6,1),'Bill Log'!$A$6:$A$2505,"&lt;"&amp;EDATE(DATE($B$3,C$6,1),1)))</f>
        <v/>
      </c>
      <c r="D163" s="57">
        <f>IF($A163="","",SUMIFS('Bill Log'!$F$6:$F$2505,'Bill Log'!$B$6:$B$2505,$A163,'Bill Log'!$A$6:$A$2505,"&gt;="&amp;DATE($B$3,D$6,1),'Bill Log'!$A$6:$A$2505,"&lt;"&amp;EDATE(DATE($B$3,D$6,1),1)))</f>
        <v/>
      </c>
      <c r="E163" s="57">
        <f>IF($A163="","",SUMIFS('Bill Log'!$F$6:$F$2505,'Bill Log'!$B$6:$B$2505,$A163,'Bill Log'!$A$6:$A$2505,"&gt;="&amp;DATE($B$3,E$6,1),'Bill Log'!$A$6:$A$2505,"&lt;"&amp;EDATE(DATE($B$3,E$6,1),1)))</f>
        <v/>
      </c>
      <c r="F163" s="57">
        <f>IF($A163="","",SUMIFS('Bill Log'!$F$6:$F$2505,'Bill Log'!$B$6:$B$2505,$A163,'Bill Log'!$A$6:$A$2505,"&gt;="&amp;DATE($B$3,F$6,1),'Bill Log'!$A$6:$A$2505,"&lt;"&amp;EDATE(DATE($B$3,F$6,1),1)))</f>
        <v/>
      </c>
      <c r="G163" s="57">
        <f>IF($A163="","",SUMIFS('Bill Log'!$F$6:$F$2505,'Bill Log'!$B$6:$B$2505,$A163,'Bill Log'!$A$6:$A$2505,"&gt;="&amp;DATE($B$3,G$6,1),'Bill Log'!$A$6:$A$2505,"&lt;"&amp;EDATE(DATE($B$3,G$6,1),1)))</f>
        <v/>
      </c>
      <c r="H163" s="57">
        <f>IF($A163="","",SUMIFS('Bill Log'!$F$6:$F$2505,'Bill Log'!$B$6:$B$2505,$A163,'Bill Log'!$A$6:$A$2505,"&gt;="&amp;DATE($B$3,H$6,1),'Bill Log'!$A$6:$A$2505,"&lt;"&amp;EDATE(DATE($B$3,H$6,1),1)))</f>
        <v/>
      </c>
      <c r="I163" s="57">
        <f>IF($A163="","",SUMIFS('Bill Log'!$F$6:$F$2505,'Bill Log'!$B$6:$B$2505,$A163,'Bill Log'!$A$6:$A$2505,"&gt;="&amp;DATE($B$3,I$6,1),'Bill Log'!$A$6:$A$2505,"&lt;"&amp;EDATE(DATE($B$3,I$6,1),1)))</f>
        <v/>
      </c>
      <c r="J163" s="57">
        <f>IF($A163="","",SUMIFS('Bill Log'!$F$6:$F$2505,'Bill Log'!$B$6:$B$2505,$A163,'Bill Log'!$A$6:$A$2505,"&gt;="&amp;DATE($B$3,J$6,1),'Bill Log'!$A$6:$A$2505,"&lt;"&amp;EDATE(DATE($B$3,J$6,1),1)))</f>
        <v/>
      </c>
      <c r="K163" s="57">
        <f>IF($A163="","",SUMIFS('Bill Log'!$F$6:$F$2505,'Bill Log'!$B$6:$B$2505,$A163,'Bill Log'!$A$6:$A$2505,"&gt;="&amp;DATE($B$3,K$6,1),'Bill Log'!$A$6:$A$2505,"&lt;"&amp;EDATE(DATE($B$3,K$6,1),1)))</f>
        <v/>
      </c>
      <c r="L163" s="57">
        <f>IF($A163="","",SUMIFS('Bill Log'!$F$6:$F$2505,'Bill Log'!$B$6:$B$2505,$A163,'Bill Log'!$A$6:$A$2505,"&gt;="&amp;DATE($B$3,L$6,1),'Bill Log'!$A$6:$A$2505,"&lt;"&amp;EDATE(DATE($B$3,L$6,1),1)))</f>
        <v/>
      </c>
      <c r="M163" s="57">
        <f>IF($A163="","",SUMIFS('Bill Log'!$F$6:$F$2505,'Bill Log'!$B$6:$B$2505,$A163,'Bill Log'!$A$6:$A$2505,"&gt;="&amp;DATE($B$3,M$6,1),'Bill Log'!$A$6:$A$2505,"&lt;"&amp;EDATE(DATE($B$3,M$6,1),1)))</f>
        <v/>
      </c>
      <c r="N163" s="58">
        <f>IF($A163="","",SUM(B163:M163))</f>
        <v/>
      </c>
      <c r="O163" s="50" t="n"/>
    </row>
    <row r="164" ht="15" customHeight="1" s="36">
      <c r="A164" s="50">
        <f>IF(Lists!A133="","",Lists!A133)</f>
        <v/>
      </c>
      <c r="B164" s="57">
        <f>IF($A164="","",SUMIFS('Bill Log'!$F$6:$F$2505,'Bill Log'!$B$6:$B$2505,$A164,'Bill Log'!$A$6:$A$2505,"&gt;="&amp;DATE($B$3,B$6,1),'Bill Log'!$A$6:$A$2505,"&lt;"&amp;EDATE(DATE($B$3,B$6,1),1)))</f>
        <v/>
      </c>
      <c r="C164" s="57">
        <f>IF($A164="","",SUMIFS('Bill Log'!$F$6:$F$2505,'Bill Log'!$B$6:$B$2505,$A164,'Bill Log'!$A$6:$A$2505,"&gt;="&amp;DATE($B$3,C$6,1),'Bill Log'!$A$6:$A$2505,"&lt;"&amp;EDATE(DATE($B$3,C$6,1),1)))</f>
        <v/>
      </c>
      <c r="D164" s="57">
        <f>IF($A164="","",SUMIFS('Bill Log'!$F$6:$F$2505,'Bill Log'!$B$6:$B$2505,$A164,'Bill Log'!$A$6:$A$2505,"&gt;="&amp;DATE($B$3,D$6,1),'Bill Log'!$A$6:$A$2505,"&lt;"&amp;EDATE(DATE($B$3,D$6,1),1)))</f>
        <v/>
      </c>
      <c r="E164" s="57">
        <f>IF($A164="","",SUMIFS('Bill Log'!$F$6:$F$2505,'Bill Log'!$B$6:$B$2505,$A164,'Bill Log'!$A$6:$A$2505,"&gt;="&amp;DATE($B$3,E$6,1),'Bill Log'!$A$6:$A$2505,"&lt;"&amp;EDATE(DATE($B$3,E$6,1),1)))</f>
        <v/>
      </c>
      <c r="F164" s="57">
        <f>IF($A164="","",SUMIFS('Bill Log'!$F$6:$F$2505,'Bill Log'!$B$6:$B$2505,$A164,'Bill Log'!$A$6:$A$2505,"&gt;="&amp;DATE($B$3,F$6,1),'Bill Log'!$A$6:$A$2505,"&lt;"&amp;EDATE(DATE($B$3,F$6,1),1)))</f>
        <v/>
      </c>
      <c r="G164" s="57">
        <f>IF($A164="","",SUMIFS('Bill Log'!$F$6:$F$2505,'Bill Log'!$B$6:$B$2505,$A164,'Bill Log'!$A$6:$A$2505,"&gt;="&amp;DATE($B$3,G$6,1),'Bill Log'!$A$6:$A$2505,"&lt;"&amp;EDATE(DATE($B$3,G$6,1),1)))</f>
        <v/>
      </c>
      <c r="H164" s="57">
        <f>IF($A164="","",SUMIFS('Bill Log'!$F$6:$F$2505,'Bill Log'!$B$6:$B$2505,$A164,'Bill Log'!$A$6:$A$2505,"&gt;="&amp;DATE($B$3,H$6,1),'Bill Log'!$A$6:$A$2505,"&lt;"&amp;EDATE(DATE($B$3,H$6,1),1)))</f>
        <v/>
      </c>
      <c r="I164" s="57">
        <f>IF($A164="","",SUMIFS('Bill Log'!$F$6:$F$2505,'Bill Log'!$B$6:$B$2505,$A164,'Bill Log'!$A$6:$A$2505,"&gt;="&amp;DATE($B$3,I$6,1),'Bill Log'!$A$6:$A$2505,"&lt;"&amp;EDATE(DATE($B$3,I$6,1),1)))</f>
        <v/>
      </c>
      <c r="J164" s="57">
        <f>IF($A164="","",SUMIFS('Bill Log'!$F$6:$F$2505,'Bill Log'!$B$6:$B$2505,$A164,'Bill Log'!$A$6:$A$2505,"&gt;="&amp;DATE($B$3,J$6,1),'Bill Log'!$A$6:$A$2505,"&lt;"&amp;EDATE(DATE($B$3,J$6,1),1)))</f>
        <v/>
      </c>
      <c r="K164" s="57">
        <f>IF($A164="","",SUMIFS('Bill Log'!$F$6:$F$2505,'Bill Log'!$B$6:$B$2505,$A164,'Bill Log'!$A$6:$A$2505,"&gt;="&amp;DATE($B$3,K$6,1),'Bill Log'!$A$6:$A$2505,"&lt;"&amp;EDATE(DATE($B$3,K$6,1),1)))</f>
        <v/>
      </c>
      <c r="L164" s="57">
        <f>IF($A164="","",SUMIFS('Bill Log'!$F$6:$F$2505,'Bill Log'!$B$6:$B$2505,$A164,'Bill Log'!$A$6:$A$2505,"&gt;="&amp;DATE($B$3,L$6,1),'Bill Log'!$A$6:$A$2505,"&lt;"&amp;EDATE(DATE($B$3,L$6,1),1)))</f>
        <v/>
      </c>
      <c r="M164" s="57">
        <f>IF($A164="","",SUMIFS('Bill Log'!$F$6:$F$2505,'Bill Log'!$B$6:$B$2505,$A164,'Bill Log'!$A$6:$A$2505,"&gt;="&amp;DATE($B$3,M$6,1),'Bill Log'!$A$6:$A$2505,"&lt;"&amp;EDATE(DATE($B$3,M$6,1),1)))</f>
        <v/>
      </c>
      <c r="N164" s="58">
        <f>IF($A164="","",SUM(B164:M164))</f>
        <v/>
      </c>
      <c r="O164" s="50" t="n"/>
    </row>
    <row r="165" ht="15" customHeight="1" s="36">
      <c r="A165" s="50">
        <f>IF(Lists!A134="","",Lists!A134)</f>
        <v/>
      </c>
      <c r="B165" s="57">
        <f>IF($A165="","",SUMIFS('Bill Log'!$F$6:$F$2505,'Bill Log'!$B$6:$B$2505,$A165,'Bill Log'!$A$6:$A$2505,"&gt;="&amp;DATE($B$3,B$6,1),'Bill Log'!$A$6:$A$2505,"&lt;"&amp;EDATE(DATE($B$3,B$6,1),1)))</f>
        <v/>
      </c>
      <c r="C165" s="57">
        <f>IF($A165="","",SUMIFS('Bill Log'!$F$6:$F$2505,'Bill Log'!$B$6:$B$2505,$A165,'Bill Log'!$A$6:$A$2505,"&gt;="&amp;DATE($B$3,C$6,1),'Bill Log'!$A$6:$A$2505,"&lt;"&amp;EDATE(DATE($B$3,C$6,1),1)))</f>
        <v/>
      </c>
      <c r="D165" s="57">
        <f>IF($A165="","",SUMIFS('Bill Log'!$F$6:$F$2505,'Bill Log'!$B$6:$B$2505,$A165,'Bill Log'!$A$6:$A$2505,"&gt;="&amp;DATE($B$3,D$6,1),'Bill Log'!$A$6:$A$2505,"&lt;"&amp;EDATE(DATE($B$3,D$6,1),1)))</f>
        <v/>
      </c>
      <c r="E165" s="57">
        <f>IF($A165="","",SUMIFS('Bill Log'!$F$6:$F$2505,'Bill Log'!$B$6:$B$2505,$A165,'Bill Log'!$A$6:$A$2505,"&gt;="&amp;DATE($B$3,E$6,1),'Bill Log'!$A$6:$A$2505,"&lt;"&amp;EDATE(DATE($B$3,E$6,1),1)))</f>
        <v/>
      </c>
      <c r="F165" s="57">
        <f>IF($A165="","",SUMIFS('Bill Log'!$F$6:$F$2505,'Bill Log'!$B$6:$B$2505,$A165,'Bill Log'!$A$6:$A$2505,"&gt;="&amp;DATE($B$3,F$6,1),'Bill Log'!$A$6:$A$2505,"&lt;"&amp;EDATE(DATE($B$3,F$6,1),1)))</f>
        <v/>
      </c>
      <c r="G165" s="57">
        <f>IF($A165="","",SUMIFS('Bill Log'!$F$6:$F$2505,'Bill Log'!$B$6:$B$2505,$A165,'Bill Log'!$A$6:$A$2505,"&gt;="&amp;DATE($B$3,G$6,1),'Bill Log'!$A$6:$A$2505,"&lt;"&amp;EDATE(DATE($B$3,G$6,1),1)))</f>
        <v/>
      </c>
      <c r="H165" s="57">
        <f>IF($A165="","",SUMIFS('Bill Log'!$F$6:$F$2505,'Bill Log'!$B$6:$B$2505,$A165,'Bill Log'!$A$6:$A$2505,"&gt;="&amp;DATE($B$3,H$6,1),'Bill Log'!$A$6:$A$2505,"&lt;"&amp;EDATE(DATE($B$3,H$6,1),1)))</f>
        <v/>
      </c>
      <c r="I165" s="57">
        <f>IF($A165="","",SUMIFS('Bill Log'!$F$6:$F$2505,'Bill Log'!$B$6:$B$2505,$A165,'Bill Log'!$A$6:$A$2505,"&gt;="&amp;DATE($B$3,I$6,1),'Bill Log'!$A$6:$A$2505,"&lt;"&amp;EDATE(DATE($B$3,I$6,1),1)))</f>
        <v/>
      </c>
      <c r="J165" s="57">
        <f>IF($A165="","",SUMIFS('Bill Log'!$F$6:$F$2505,'Bill Log'!$B$6:$B$2505,$A165,'Bill Log'!$A$6:$A$2505,"&gt;="&amp;DATE($B$3,J$6,1),'Bill Log'!$A$6:$A$2505,"&lt;"&amp;EDATE(DATE($B$3,J$6,1),1)))</f>
        <v/>
      </c>
      <c r="K165" s="57">
        <f>IF($A165="","",SUMIFS('Bill Log'!$F$6:$F$2505,'Bill Log'!$B$6:$B$2505,$A165,'Bill Log'!$A$6:$A$2505,"&gt;="&amp;DATE($B$3,K$6,1),'Bill Log'!$A$6:$A$2505,"&lt;"&amp;EDATE(DATE($B$3,K$6,1),1)))</f>
        <v/>
      </c>
      <c r="L165" s="57">
        <f>IF($A165="","",SUMIFS('Bill Log'!$F$6:$F$2505,'Bill Log'!$B$6:$B$2505,$A165,'Bill Log'!$A$6:$A$2505,"&gt;="&amp;DATE($B$3,L$6,1),'Bill Log'!$A$6:$A$2505,"&lt;"&amp;EDATE(DATE($B$3,L$6,1),1)))</f>
        <v/>
      </c>
      <c r="M165" s="57">
        <f>IF($A165="","",SUMIFS('Bill Log'!$F$6:$F$2505,'Bill Log'!$B$6:$B$2505,$A165,'Bill Log'!$A$6:$A$2505,"&gt;="&amp;DATE($B$3,M$6,1),'Bill Log'!$A$6:$A$2505,"&lt;"&amp;EDATE(DATE($B$3,M$6,1),1)))</f>
        <v/>
      </c>
      <c r="N165" s="58">
        <f>IF($A165="","",SUM(B165:M165))</f>
        <v/>
      </c>
      <c r="O165" s="50" t="n"/>
    </row>
    <row r="166" ht="15" customHeight="1" s="36">
      <c r="A166" s="50">
        <f>IF(Lists!A135="","",Lists!A135)</f>
        <v/>
      </c>
      <c r="B166" s="57">
        <f>IF($A166="","",SUMIFS('Bill Log'!$F$6:$F$2505,'Bill Log'!$B$6:$B$2505,$A166,'Bill Log'!$A$6:$A$2505,"&gt;="&amp;DATE($B$3,B$6,1),'Bill Log'!$A$6:$A$2505,"&lt;"&amp;EDATE(DATE($B$3,B$6,1),1)))</f>
        <v/>
      </c>
      <c r="C166" s="57">
        <f>IF($A166="","",SUMIFS('Bill Log'!$F$6:$F$2505,'Bill Log'!$B$6:$B$2505,$A166,'Bill Log'!$A$6:$A$2505,"&gt;="&amp;DATE($B$3,C$6,1),'Bill Log'!$A$6:$A$2505,"&lt;"&amp;EDATE(DATE($B$3,C$6,1),1)))</f>
        <v/>
      </c>
      <c r="D166" s="57">
        <f>IF($A166="","",SUMIFS('Bill Log'!$F$6:$F$2505,'Bill Log'!$B$6:$B$2505,$A166,'Bill Log'!$A$6:$A$2505,"&gt;="&amp;DATE($B$3,D$6,1),'Bill Log'!$A$6:$A$2505,"&lt;"&amp;EDATE(DATE($B$3,D$6,1),1)))</f>
        <v/>
      </c>
      <c r="E166" s="57">
        <f>IF($A166="","",SUMIFS('Bill Log'!$F$6:$F$2505,'Bill Log'!$B$6:$B$2505,$A166,'Bill Log'!$A$6:$A$2505,"&gt;="&amp;DATE($B$3,E$6,1),'Bill Log'!$A$6:$A$2505,"&lt;"&amp;EDATE(DATE($B$3,E$6,1),1)))</f>
        <v/>
      </c>
      <c r="F166" s="57">
        <f>IF($A166="","",SUMIFS('Bill Log'!$F$6:$F$2505,'Bill Log'!$B$6:$B$2505,$A166,'Bill Log'!$A$6:$A$2505,"&gt;="&amp;DATE($B$3,F$6,1),'Bill Log'!$A$6:$A$2505,"&lt;"&amp;EDATE(DATE($B$3,F$6,1),1)))</f>
        <v/>
      </c>
      <c r="G166" s="57">
        <f>IF($A166="","",SUMIFS('Bill Log'!$F$6:$F$2505,'Bill Log'!$B$6:$B$2505,$A166,'Bill Log'!$A$6:$A$2505,"&gt;="&amp;DATE($B$3,G$6,1),'Bill Log'!$A$6:$A$2505,"&lt;"&amp;EDATE(DATE($B$3,G$6,1),1)))</f>
        <v/>
      </c>
      <c r="H166" s="57">
        <f>IF($A166="","",SUMIFS('Bill Log'!$F$6:$F$2505,'Bill Log'!$B$6:$B$2505,$A166,'Bill Log'!$A$6:$A$2505,"&gt;="&amp;DATE($B$3,H$6,1),'Bill Log'!$A$6:$A$2505,"&lt;"&amp;EDATE(DATE($B$3,H$6,1),1)))</f>
        <v/>
      </c>
      <c r="I166" s="57">
        <f>IF($A166="","",SUMIFS('Bill Log'!$F$6:$F$2505,'Bill Log'!$B$6:$B$2505,$A166,'Bill Log'!$A$6:$A$2505,"&gt;="&amp;DATE($B$3,I$6,1),'Bill Log'!$A$6:$A$2505,"&lt;"&amp;EDATE(DATE($B$3,I$6,1),1)))</f>
        <v/>
      </c>
      <c r="J166" s="57">
        <f>IF($A166="","",SUMIFS('Bill Log'!$F$6:$F$2505,'Bill Log'!$B$6:$B$2505,$A166,'Bill Log'!$A$6:$A$2505,"&gt;="&amp;DATE($B$3,J$6,1),'Bill Log'!$A$6:$A$2505,"&lt;"&amp;EDATE(DATE($B$3,J$6,1),1)))</f>
        <v/>
      </c>
      <c r="K166" s="57">
        <f>IF($A166="","",SUMIFS('Bill Log'!$F$6:$F$2505,'Bill Log'!$B$6:$B$2505,$A166,'Bill Log'!$A$6:$A$2505,"&gt;="&amp;DATE($B$3,K$6,1),'Bill Log'!$A$6:$A$2505,"&lt;"&amp;EDATE(DATE($B$3,K$6,1),1)))</f>
        <v/>
      </c>
      <c r="L166" s="57">
        <f>IF($A166="","",SUMIFS('Bill Log'!$F$6:$F$2505,'Bill Log'!$B$6:$B$2505,$A166,'Bill Log'!$A$6:$A$2505,"&gt;="&amp;DATE($B$3,L$6,1),'Bill Log'!$A$6:$A$2505,"&lt;"&amp;EDATE(DATE($B$3,L$6,1),1)))</f>
        <v/>
      </c>
      <c r="M166" s="57">
        <f>IF($A166="","",SUMIFS('Bill Log'!$F$6:$F$2505,'Bill Log'!$B$6:$B$2505,$A166,'Bill Log'!$A$6:$A$2505,"&gt;="&amp;DATE($B$3,M$6,1),'Bill Log'!$A$6:$A$2505,"&lt;"&amp;EDATE(DATE($B$3,M$6,1),1)))</f>
        <v/>
      </c>
      <c r="N166" s="58">
        <f>IF($A166="","",SUM(B166:M166))</f>
        <v/>
      </c>
      <c r="O166" s="50" t="n"/>
    </row>
    <row r="167" ht="15" customHeight="1" s="36">
      <c r="A167" s="50">
        <f>IF(Lists!A136="","",Lists!A136)</f>
        <v/>
      </c>
      <c r="B167" s="57">
        <f>IF($A167="","",SUMIFS('Bill Log'!$F$6:$F$2505,'Bill Log'!$B$6:$B$2505,$A167,'Bill Log'!$A$6:$A$2505,"&gt;="&amp;DATE($B$3,B$6,1),'Bill Log'!$A$6:$A$2505,"&lt;"&amp;EDATE(DATE($B$3,B$6,1),1)))</f>
        <v/>
      </c>
      <c r="C167" s="57">
        <f>IF($A167="","",SUMIFS('Bill Log'!$F$6:$F$2505,'Bill Log'!$B$6:$B$2505,$A167,'Bill Log'!$A$6:$A$2505,"&gt;="&amp;DATE($B$3,C$6,1),'Bill Log'!$A$6:$A$2505,"&lt;"&amp;EDATE(DATE($B$3,C$6,1),1)))</f>
        <v/>
      </c>
      <c r="D167" s="57">
        <f>IF($A167="","",SUMIFS('Bill Log'!$F$6:$F$2505,'Bill Log'!$B$6:$B$2505,$A167,'Bill Log'!$A$6:$A$2505,"&gt;="&amp;DATE($B$3,D$6,1),'Bill Log'!$A$6:$A$2505,"&lt;"&amp;EDATE(DATE($B$3,D$6,1),1)))</f>
        <v/>
      </c>
      <c r="E167" s="57">
        <f>IF($A167="","",SUMIFS('Bill Log'!$F$6:$F$2505,'Bill Log'!$B$6:$B$2505,$A167,'Bill Log'!$A$6:$A$2505,"&gt;="&amp;DATE($B$3,E$6,1),'Bill Log'!$A$6:$A$2505,"&lt;"&amp;EDATE(DATE($B$3,E$6,1),1)))</f>
        <v/>
      </c>
      <c r="F167" s="57">
        <f>IF($A167="","",SUMIFS('Bill Log'!$F$6:$F$2505,'Bill Log'!$B$6:$B$2505,$A167,'Bill Log'!$A$6:$A$2505,"&gt;="&amp;DATE($B$3,F$6,1),'Bill Log'!$A$6:$A$2505,"&lt;"&amp;EDATE(DATE($B$3,F$6,1),1)))</f>
        <v/>
      </c>
      <c r="G167" s="57">
        <f>IF($A167="","",SUMIFS('Bill Log'!$F$6:$F$2505,'Bill Log'!$B$6:$B$2505,$A167,'Bill Log'!$A$6:$A$2505,"&gt;="&amp;DATE($B$3,G$6,1),'Bill Log'!$A$6:$A$2505,"&lt;"&amp;EDATE(DATE($B$3,G$6,1),1)))</f>
        <v/>
      </c>
      <c r="H167" s="57">
        <f>IF($A167="","",SUMIFS('Bill Log'!$F$6:$F$2505,'Bill Log'!$B$6:$B$2505,$A167,'Bill Log'!$A$6:$A$2505,"&gt;="&amp;DATE($B$3,H$6,1),'Bill Log'!$A$6:$A$2505,"&lt;"&amp;EDATE(DATE($B$3,H$6,1),1)))</f>
        <v/>
      </c>
      <c r="I167" s="57">
        <f>IF($A167="","",SUMIFS('Bill Log'!$F$6:$F$2505,'Bill Log'!$B$6:$B$2505,$A167,'Bill Log'!$A$6:$A$2505,"&gt;="&amp;DATE($B$3,I$6,1),'Bill Log'!$A$6:$A$2505,"&lt;"&amp;EDATE(DATE($B$3,I$6,1),1)))</f>
        <v/>
      </c>
      <c r="J167" s="57">
        <f>IF($A167="","",SUMIFS('Bill Log'!$F$6:$F$2505,'Bill Log'!$B$6:$B$2505,$A167,'Bill Log'!$A$6:$A$2505,"&gt;="&amp;DATE($B$3,J$6,1),'Bill Log'!$A$6:$A$2505,"&lt;"&amp;EDATE(DATE($B$3,J$6,1),1)))</f>
        <v/>
      </c>
      <c r="K167" s="57">
        <f>IF($A167="","",SUMIFS('Bill Log'!$F$6:$F$2505,'Bill Log'!$B$6:$B$2505,$A167,'Bill Log'!$A$6:$A$2505,"&gt;="&amp;DATE($B$3,K$6,1),'Bill Log'!$A$6:$A$2505,"&lt;"&amp;EDATE(DATE($B$3,K$6,1),1)))</f>
        <v/>
      </c>
      <c r="L167" s="57">
        <f>IF($A167="","",SUMIFS('Bill Log'!$F$6:$F$2505,'Bill Log'!$B$6:$B$2505,$A167,'Bill Log'!$A$6:$A$2505,"&gt;="&amp;DATE($B$3,L$6,1),'Bill Log'!$A$6:$A$2505,"&lt;"&amp;EDATE(DATE($B$3,L$6,1),1)))</f>
        <v/>
      </c>
      <c r="M167" s="57">
        <f>IF($A167="","",SUMIFS('Bill Log'!$F$6:$F$2505,'Bill Log'!$B$6:$B$2505,$A167,'Bill Log'!$A$6:$A$2505,"&gt;="&amp;DATE($B$3,M$6,1),'Bill Log'!$A$6:$A$2505,"&lt;"&amp;EDATE(DATE($B$3,M$6,1),1)))</f>
        <v/>
      </c>
      <c r="N167" s="58">
        <f>IF($A167="","",SUM(B167:M167))</f>
        <v/>
      </c>
      <c r="O167" s="50" t="n"/>
    </row>
    <row r="168" ht="15" customHeight="1" s="36">
      <c r="A168" s="50">
        <f>IF(Lists!A137="","",Lists!A137)</f>
        <v/>
      </c>
      <c r="B168" s="57">
        <f>IF($A168="","",SUMIFS('Bill Log'!$F$6:$F$2505,'Bill Log'!$B$6:$B$2505,$A168,'Bill Log'!$A$6:$A$2505,"&gt;="&amp;DATE($B$3,B$6,1),'Bill Log'!$A$6:$A$2505,"&lt;"&amp;EDATE(DATE($B$3,B$6,1),1)))</f>
        <v/>
      </c>
      <c r="C168" s="57">
        <f>IF($A168="","",SUMIFS('Bill Log'!$F$6:$F$2505,'Bill Log'!$B$6:$B$2505,$A168,'Bill Log'!$A$6:$A$2505,"&gt;="&amp;DATE($B$3,C$6,1),'Bill Log'!$A$6:$A$2505,"&lt;"&amp;EDATE(DATE($B$3,C$6,1),1)))</f>
        <v/>
      </c>
      <c r="D168" s="57">
        <f>IF($A168="","",SUMIFS('Bill Log'!$F$6:$F$2505,'Bill Log'!$B$6:$B$2505,$A168,'Bill Log'!$A$6:$A$2505,"&gt;="&amp;DATE($B$3,D$6,1),'Bill Log'!$A$6:$A$2505,"&lt;"&amp;EDATE(DATE($B$3,D$6,1),1)))</f>
        <v/>
      </c>
      <c r="E168" s="57">
        <f>IF($A168="","",SUMIFS('Bill Log'!$F$6:$F$2505,'Bill Log'!$B$6:$B$2505,$A168,'Bill Log'!$A$6:$A$2505,"&gt;="&amp;DATE($B$3,E$6,1),'Bill Log'!$A$6:$A$2505,"&lt;"&amp;EDATE(DATE($B$3,E$6,1),1)))</f>
        <v/>
      </c>
      <c r="F168" s="57">
        <f>IF($A168="","",SUMIFS('Bill Log'!$F$6:$F$2505,'Bill Log'!$B$6:$B$2505,$A168,'Bill Log'!$A$6:$A$2505,"&gt;="&amp;DATE($B$3,F$6,1),'Bill Log'!$A$6:$A$2505,"&lt;"&amp;EDATE(DATE($B$3,F$6,1),1)))</f>
        <v/>
      </c>
      <c r="G168" s="57">
        <f>IF($A168="","",SUMIFS('Bill Log'!$F$6:$F$2505,'Bill Log'!$B$6:$B$2505,$A168,'Bill Log'!$A$6:$A$2505,"&gt;="&amp;DATE($B$3,G$6,1),'Bill Log'!$A$6:$A$2505,"&lt;"&amp;EDATE(DATE($B$3,G$6,1),1)))</f>
        <v/>
      </c>
      <c r="H168" s="57">
        <f>IF($A168="","",SUMIFS('Bill Log'!$F$6:$F$2505,'Bill Log'!$B$6:$B$2505,$A168,'Bill Log'!$A$6:$A$2505,"&gt;="&amp;DATE($B$3,H$6,1),'Bill Log'!$A$6:$A$2505,"&lt;"&amp;EDATE(DATE($B$3,H$6,1),1)))</f>
        <v/>
      </c>
      <c r="I168" s="57">
        <f>IF($A168="","",SUMIFS('Bill Log'!$F$6:$F$2505,'Bill Log'!$B$6:$B$2505,$A168,'Bill Log'!$A$6:$A$2505,"&gt;="&amp;DATE($B$3,I$6,1),'Bill Log'!$A$6:$A$2505,"&lt;"&amp;EDATE(DATE($B$3,I$6,1),1)))</f>
        <v/>
      </c>
      <c r="J168" s="57">
        <f>IF($A168="","",SUMIFS('Bill Log'!$F$6:$F$2505,'Bill Log'!$B$6:$B$2505,$A168,'Bill Log'!$A$6:$A$2505,"&gt;="&amp;DATE($B$3,J$6,1),'Bill Log'!$A$6:$A$2505,"&lt;"&amp;EDATE(DATE($B$3,J$6,1),1)))</f>
        <v/>
      </c>
      <c r="K168" s="57">
        <f>IF($A168="","",SUMIFS('Bill Log'!$F$6:$F$2505,'Bill Log'!$B$6:$B$2505,$A168,'Bill Log'!$A$6:$A$2505,"&gt;="&amp;DATE($B$3,K$6,1),'Bill Log'!$A$6:$A$2505,"&lt;"&amp;EDATE(DATE($B$3,K$6,1),1)))</f>
        <v/>
      </c>
      <c r="L168" s="57">
        <f>IF($A168="","",SUMIFS('Bill Log'!$F$6:$F$2505,'Bill Log'!$B$6:$B$2505,$A168,'Bill Log'!$A$6:$A$2505,"&gt;="&amp;DATE($B$3,L$6,1),'Bill Log'!$A$6:$A$2505,"&lt;"&amp;EDATE(DATE($B$3,L$6,1),1)))</f>
        <v/>
      </c>
      <c r="M168" s="57">
        <f>IF($A168="","",SUMIFS('Bill Log'!$F$6:$F$2505,'Bill Log'!$B$6:$B$2505,$A168,'Bill Log'!$A$6:$A$2505,"&gt;="&amp;DATE($B$3,M$6,1),'Bill Log'!$A$6:$A$2505,"&lt;"&amp;EDATE(DATE($B$3,M$6,1),1)))</f>
        <v/>
      </c>
      <c r="N168" s="58">
        <f>IF($A168="","",SUM(B168:M168))</f>
        <v/>
      </c>
      <c r="O168" s="50" t="n"/>
    </row>
    <row r="169" ht="15" customHeight="1" s="36">
      <c r="A169" s="50">
        <f>IF(Lists!A138="","",Lists!A138)</f>
        <v/>
      </c>
      <c r="B169" s="57">
        <f>IF($A169="","",SUMIFS('Bill Log'!$F$6:$F$2505,'Bill Log'!$B$6:$B$2505,$A169,'Bill Log'!$A$6:$A$2505,"&gt;="&amp;DATE($B$3,B$6,1),'Bill Log'!$A$6:$A$2505,"&lt;"&amp;EDATE(DATE($B$3,B$6,1),1)))</f>
        <v/>
      </c>
      <c r="C169" s="57">
        <f>IF($A169="","",SUMIFS('Bill Log'!$F$6:$F$2505,'Bill Log'!$B$6:$B$2505,$A169,'Bill Log'!$A$6:$A$2505,"&gt;="&amp;DATE($B$3,C$6,1),'Bill Log'!$A$6:$A$2505,"&lt;"&amp;EDATE(DATE($B$3,C$6,1),1)))</f>
        <v/>
      </c>
      <c r="D169" s="57">
        <f>IF($A169="","",SUMIFS('Bill Log'!$F$6:$F$2505,'Bill Log'!$B$6:$B$2505,$A169,'Bill Log'!$A$6:$A$2505,"&gt;="&amp;DATE($B$3,D$6,1),'Bill Log'!$A$6:$A$2505,"&lt;"&amp;EDATE(DATE($B$3,D$6,1),1)))</f>
        <v/>
      </c>
      <c r="E169" s="57">
        <f>IF($A169="","",SUMIFS('Bill Log'!$F$6:$F$2505,'Bill Log'!$B$6:$B$2505,$A169,'Bill Log'!$A$6:$A$2505,"&gt;="&amp;DATE($B$3,E$6,1),'Bill Log'!$A$6:$A$2505,"&lt;"&amp;EDATE(DATE($B$3,E$6,1),1)))</f>
        <v/>
      </c>
      <c r="F169" s="57">
        <f>IF($A169="","",SUMIFS('Bill Log'!$F$6:$F$2505,'Bill Log'!$B$6:$B$2505,$A169,'Bill Log'!$A$6:$A$2505,"&gt;="&amp;DATE($B$3,F$6,1),'Bill Log'!$A$6:$A$2505,"&lt;"&amp;EDATE(DATE($B$3,F$6,1),1)))</f>
        <v/>
      </c>
      <c r="G169" s="57">
        <f>IF($A169="","",SUMIFS('Bill Log'!$F$6:$F$2505,'Bill Log'!$B$6:$B$2505,$A169,'Bill Log'!$A$6:$A$2505,"&gt;="&amp;DATE($B$3,G$6,1),'Bill Log'!$A$6:$A$2505,"&lt;"&amp;EDATE(DATE($B$3,G$6,1),1)))</f>
        <v/>
      </c>
      <c r="H169" s="57">
        <f>IF($A169="","",SUMIFS('Bill Log'!$F$6:$F$2505,'Bill Log'!$B$6:$B$2505,$A169,'Bill Log'!$A$6:$A$2505,"&gt;="&amp;DATE($B$3,H$6,1),'Bill Log'!$A$6:$A$2505,"&lt;"&amp;EDATE(DATE($B$3,H$6,1),1)))</f>
        <v/>
      </c>
      <c r="I169" s="57">
        <f>IF($A169="","",SUMIFS('Bill Log'!$F$6:$F$2505,'Bill Log'!$B$6:$B$2505,$A169,'Bill Log'!$A$6:$A$2505,"&gt;="&amp;DATE($B$3,I$6,1),'Bill Log'!$A$6:$A$2505,"&lt;"&amp;EDATE(DATE($B$3,I$6,1),1)))</f>
        <v/>
      </c>
      <c r="J169" s="57">
        <f>IF($A169="","",SUMIFS('Bill Log'!$F$6:$F$2505,'Bill Log'!$B$6:$B$2505,$A169,'Bill Log'!$A$6:$A$2505,"&gt;="&amp;DATE($B$3,J$6,1),'Bill Log'!$A$6:$A$2505,"&lt;"&amp;EDATE(DATE($B$3,J$6,1),1)))</f>
        <v/>
      </c>
      <c r="K169" s="57">
        <f>IF($A169="","",SUMIFS('Bill Log'!$F$6:$F$2505,'Bill Log'!$B$6:$B$2505,$A169,'Bill Log'!$A$6:$A$2505,"&gt;="&amp;DATE($B$3,K$6,1),'Bill Log'!$A$6:$A$2505,"&lt;"&amp;EDATE(DATE($B$3,K$6,1),1)))</f>
        <v/>
      </c>
      <c r="L169" s="57">
        <f>IF($A169="","",SUMIFS('Bill Log'!$F$6:$F$2505,'Bill Log'!$B$6:$B$2505,$A169,'Bill Log'!$A$6:$A$2505,"&gt;="&amp;DATE($B$3,L$6,1),'Bill Log'!$A$6:$A$2505,"&lt;"&amp;EDATE(DATE($B$3,L$6,1),1)))</f>
        <v/>
      </c>
      <c r="M169" s="57">
        <f>IF($A169="","",SUMIFS('Bill Log'!$F$6:$F$2505,'Bill Log'!$B$6:$B$2505,$A169,'Bill Log'!$A$6:$A$2505,"&gt;="&amp;DATE($B$3,M$6,1),'Bill Log'!$A$6:$A$2505,"&lt;"&amp;EDATE(DATE($B$3,M$6,1),1)))</f>
        <v/>
      </c>
      <c r="N169" s="58">
        <f>IF($A169="","",SUM(B169:M169))</f>
        <v/>
      </c>
      <c r="O169" s="50" t="n"/>
    </row>
    <row r="170" ht="15" customHeight="1" s="36">
      <c r="A170" s="50">
        <f>IF(Lists!A139="","",Lists!A139)</f>
        <v/>
      </c>
      <c r="B170" s="57">
        <f>IF($A170="","",SUMIFS('Bill Log'!$F$6:$F$2505,'Bill Log'!$B$6:$B$2505,$A170,'Bill Log'!$A$6:$A$2505,"&gt;="&amp;DATE($B$3,B$6,1),'Bill Log'!$A$6:$A$2505,"&lt;"&amp;EDATE(DATE($B$3,B$6,1),1)))</f>
        <v/>
      </c>
      <c r="C170" s="57">
        <f>IF($A170="","",SUMIFS('Bill Log'!$F$6:$F$2505,'Bill Log'!$B$6:$B$2505,$A170,'Bill Log'!$A$6:$A$2505,"&gt;="&amp;DATE($B$3,C$6,1),'Bill Log'!$A$6:$A$2505,"&lt;"&amp;EDATE(DATE($B$3,C$6,1),1)))</f>
        <v/>
      </c>
      <c r="D170" s="57">
        <f>IF($A170="","",SUMIFS('Bill Log'!$F$6:$F$2505,'Bill Log'!$B$6:$B$2505,$A170,'Bill Log'!$A$6:$A$2505,"&gt;="&amp;DATE($B$3,D$6,1),'Bill Log'!$A$6:$A$2505,"&lt;"&amp;EDATE(DATE($B$3,D$6,1),1)))</f>
        <v/>
      </c>
      <c r="E170" s="57">
        <f>IF($A170="","",SUMIFS('Bill Log'!$F$6:$F$2505,'Bill Log'!$B$6:$B$2505,$A170,'Bill Log'!$A$6:$A$2505,"&gt;="&amp;DATE($B$3,E$6,1),'Bill Log'!$A$6:$A$2505,"&lt;"&amp;EDATE(DATE($B$3,E$6,1),1)))</f>
        <v/>
      </c>
      <c r="F170" s="57">
        <f>IF($A170="","",SUMIFS('Bill Log'!$F$6:$F$2505,'Bill Log'!$B$6:$B$2505,$A170,'Bill Log'!$A$6:$A$2505,"&gt;="&amp;DATE($B$3,F$6,1),'Bill Log'!$A$6:$A$2505,"&lt;"&amp;EDATE(DATE($B$3,F$6,1),1)))</f>
        <v/>
      </c>
      <c r="G170" s="57">
        <f>IF($A170="","",SUMIFS('Bill Log'!$F$6:$F$2505,'Bill Log'!$B$6:$B$2505,$A170,'Bill Log'!$A$6:$A$2505,"&gt;="&amp;DATE($B$3,G$6,1),'Bill Log'!$A$6:$A$2505,"&lt;"&amp;EDATE(DATE($B$3,G$6,1),1)))</f>
        <v/>
      </c>
      <c r="H170" s="57">
        <f>IF($A170="","",SUMIFS('Bill Log'!$F$6:$F$2505,'Bill Log'!$B$6:$B$2505,$A170,'Bill Log'!$A$6:$A$2505,"&gt;="&amp;DATE($B$3,H$6,1),'Bill Log'!$A$6:$A$2505,"&lt;"&amp;EDATE(DATE($B$3,H$6,1),1)))</f>
        <v/>
      </c>
      <c r="I170" s="57">
        <f>IF($A170="","",SUMIFS('Bill Log'!$F$6:$F$2505,'Bill Log'!$B$6:$B$2505,$A170,'Bill Log'!$A$6:$A$2505,"&gt;="&amp;DATE($B$3,I$6,1),'Bill Log'!$A$6:$A$2505,"&lt;"&amp;EDATE(DATE($B$3,I$6,1),1)))</f>
        <v/>
      </c>
      <c r="J170" s="57">
        <f>IF($A170="","",SUMIFS('Bill Log'!$F$6:$F$2505,'Bill Log'!$B$6:$B$2505,$A170,'Bill Log'!$A$6:$A$2505,"&gt;="&amp;DATE($B$3,J$6,1),'Bill Log'!$A$6:$A$2505,"&lt;"&amp;EDATE(DATE($B$3,J$6,1),1)))</f>
        <v/>
      </c>
      <c r="K170" s="57">
        <f>IF($A170="","",SUMIFS('Bill Log'!$F$6:$F$2505,'Bill Log'!$B$6:$B$2505,$A170,'Bill Log'!$A$6:$A$2505,"&gt;="&amp;DATE($B$3,K$6,1),'Bill Log'!$A$6:$A$2505,"&lt;"&amp;EDATE(DATE($B$3,K$6,1),1)))</f>
        <v/>
      </c>
      <c r="L170" s="57">
        <f>IF($A170="","",SUMIFS('Bill Log'!$F$6:$F$2505,'Bill Log'!$B$6:$B$2505,$A170,'Bill Log'!$A$6:$A$2505,"&gt;="&amp;DATE($B$3,L$6,1),'Bill Log'!$A$6:$A$2505,"&lt;"&amp;EDATE(DATE($B$3,L$6,1),1)))</f>
        <v/>
      </c>
      <c r="M170" s="57">
        <f>IF($A170="","",SUMIFS('Bill Log'!$F$6:$F$2505,'Bill Log'!$B$6:$B$2505,$A170,'Bill Log'!$A$6:$A$2505,"&gt;="&amp;DATE($B$3,M$6,1),'Bill Log'!$A$6:$A$2505,"&lt;"&amp;EDATE(DATE($B$3,M$6,1),1)))</f>
        <v/>
      </c>
      <c r="N170" s="58">
        <f>IF($A170="","",SUM(B170:M170))</f>
        <v/>
      </c>
      <c r="O170" s="50" t="n"/>
    </row>
    <row r="171" ht="15" customHeight="1" s="36">
      <c r="A171" s="50">
        <f>IF(Lists!A140="","",Lists!A140)</f>
        <v/>
      </c>
      <c r="B171" s="57">
        <f>IF($A171="","",SUMIFS('Bill Log'!$F$6:$F$2505,'Bill Log'!$B$6:$B$2505,$A171,'Bill Log'!$A$6:$A$2505,"&gt;="&amp;DATE($B$3,B$6,1),'Bill Log'!$A$6:$A$2505,"&lt;"&amp;EDATE(DATE($B$3,B$6,1),1)))</f>
        <v/>
      </c>
      <c r="C171" s="57">
        <f>IF($A171="","",SUMIFS('Bill Log'!$F$6:$F$2505,'Bill Log'!$B$6:$B$2505,$A171,'Bill Log'!$A$6:$A$2505,"&gt;="&amp;DATE($B$3,C$6,1),'Bill Log'!$A$6:$A$2505,"&lt;"&amp;EDATE(DATE($B$3,C$6,1),1)))</f>
        <v/>
      </c>
      <c r="D171" s="57">
        <f>IF($A171="","",SUMIFS('Bill Log'!$F$6:$F$2505,'Bill Log'!$B$6:$B$2505,$A171,'Bill Log'!$A$6:$A$2505,"&gt;="&amp;DATE($B$3,D$6,1),'Bill Log'!$A$6:$A$2505,"&lt;"&amp;EDATE(DATE($B$3,D$6,1),1)))</f>
        <v/>
      </c>
      <c r="E171" s="57">
        <f>IF($A171="","",SUMIFS('Bill Log'!$F$6:$F$2505,'Bill Log'!$B$6:$B$2505,$A171,'Bill Log'!$A$6:$A$2505,"&gt;="&amp;DATE($B$3,E$6,1),'Bill Log'!$A$6:$A$2505,"&lt;"&amp;EDATE(DATE($B$3,E$6,1),1)))</f>
        <v/>
      </c>
      <c r="F171" s="57">
        <f>IF($A171="","",SUMIFS('Bill Log'!$F$6:$F$2505,'Bill Log'!$B$6:$B$2505,$A171,'Bill Log'!$A$6:$A$2505,"&gt;="&amp;DATE($B$3,F$6,1),'Bill Log'!$A$6:$A$2505,"&lt;"&amp;EDATE(DATE($B$3,F$6,1),1)))</f>
        <v/>
      </c>
      <c r="G171" s="57">
        <f>IF($A171="","",SUMIFS('Bill Log'!$F$6:$F$2505,'Bill Log'!$B$6:$B$2505,$A171,'Bill Log'!$A$6:$A$2505,"&gt;="&amp;DATE($B$3,G$6,1),'Bill Log'!$A$6:$A$2505,"&lt;"&amp;EDATE(DATE($B$3,G$6,1),1)))</f>
        <v/>
      </c>
      <c r="H171" s="57">
        <f>IF($A171="","",SUMIFS('Bill Log'!$F$6:$F$2505,'Bill Log'!$B$6:$B$2505,$A171,'Bill Log'!$A$6:$A$2505,"&gt;="&amp;DATE($B$3,H$6,1),'Bill Log'!$A$6:$A$2505,"&lt;"&amp;EDATE(DATE($B$3,H$6,1),1)))</f>
        <v/>
      </c>
      <c r="I171" s="57">
        <f>IF($A171="","",SUMIFS('Bill Log'!$F$6:$F$2505,'Bill Log'!$B$6:$B$2505,$A171,'Bill Log'!$A$6:$A$2505,"&gt;="&amp;DATE($B$3,I$6,1),'Bill Log'!$A$6:$A$2505,"&lt;"&amp;EDATE(DATE($B$3,I$6,1),1)))</f>
        <v/>
      </c>
      <c r="J171" s="57">
        <f>IF($A171="","",SUMIFS('Bill Log'!$F$6:$F$2505,'Bill Log'!$B$6:$B$2505,$A171,'Bill Log'!$A$6:$A$2505,"&gt;="&amp;DATE($B$3,J$6,1),'Bill Log'!$A$6:$A$2505,"&lt;"&amp;EDATE(DATE($B$3,J$6,1),1)))</f>
        <v/>
      </c>
      <c r="K171" s="57">
        <f>IF($A171="","",SUMIFS('Bill Log'!$F$6:$F$2505,'Bill Log'!$B$6:$B$2505,$A171,'Bill Log'!$A$6:$A$2505,"&gt;="&amp;DATE($B$3,K$6,1),'Bill Log'!$A$6:$A$2505,"&lt;"&amp;EDATE(DATE($B$3,K$6,1),1)))</f>
        <v/>
      </c>
      <c r="L171" s="57">
        <f>IF($A171="","",SUMIFS('Bill Log'!$F$6:$F$2505,'Bill Log'!$B$6:$B$2505,$A171,'Bill Log'!$A$6:$A$2505,"&gt;="&amp;DATE($B$3,L$6,1),'Bill Log'!$A$6:$A$2505,"&lt;"&amp;EDATE(DATE($B$3,L$6,1),1)))</f>
        <v/>
      </c>
      <c r="M171" s="57">
        <f>IF($A171="","",SUMIFS('Bill Log'!$F$6:$F$2505,'Bill Log'!$B$6:$B$2505,$A171,'Bill Log'!$A$6:$A$2505,"&gt;="&amp;DATE($B$3,M$6,1),'Bill Log'!$A$6:$A$2505,"&lt;"&amp;EDATE(DATE($B$3,M$6,1),1)))</f>
        <v/>
      </c>
      <c r="N171" s="58">
        <f>IF($A171="","",SUM(B171:M171))</f>
        <v/>
      </c>
      <c r="O171" s="50" t="n"/>
    </row>
    <row r="172" ht="15" customHeight="1" s="36">
      <c r="A172" s="50">
        <f>IF(Lists!A141="","",Lists!A141)</f>
        <v/>
      </c>
      <c r="B172" s="57">
        <f>IF($A172="","",SUMIFS('Bill Log'!$F$6:$F$2505,'Bill Log'!$B$6:$B$2505,$A172,'Bill Log'!$A$6:$A$2505,"&gt;="&amp;DATE($B$3,B$6,1),'Bill Log'!$A$6:$A$2505,"&lt;"&amp;EDATE(DATE($B$3,B$6,1),1)))</f>
        <v/>
      </c>
      <c r="C172" s="57">
        <f>IF($A172="","",SUMIFS('Bill Log'!$F$6:$F$2505,'Bill Log'!$B$6:$B$2505,$A172,'Bill Log'!$A$6:$A$2505,"&gt;="&amp;DATE($B$3,C$6,1),'Bill Log'!$A$6:$A$2505,"&lt;"&amp;EDATE(DATE($B$3,C$6,1),1)))</f>
        <v/>
      </c>
      <c r="D172" s="57">
        <f>IF($A172="","",SUMIFS('Bill Log'!$F$6:$F$2505,'Bill Log'!$B$6:$B$2505,$A172,'Bill Log'!$A$6:$A$2505,"&gt;="&amp;DATE($B$3,D$6,1),'Bill Log'!$A$6:$A$2505,"&lt;"&amp;EDATE(DATE($B$3,D$6,1),1)))</f>
        <v/>
      </c>
      <c r="E172" s="57">
        <f>IF($A172="","",SUMIFS('Bill Log'!$F$6:$F$2505,'Bill Log'!$B$6:$B$2505,$A172,'Bill Log'!$A$6:$A$2505,"&gt;="&amp;DATE($B$3,E$6,1),'Bill Log'!$A$6:$A$2505,"&lt;"&amp;EDATE(DATE($B$3,E$6,1),1)))</f>
        <v/>
      </c>
      <c r="F172" s="57">
        <f>IF($A172="","",SUMIFS('Bill Log'!$F$6:$F$2505,'Bill Log'!$B$6:$B$2505,$A172,'Bill Log'!$A$6:$A$2505,"&gt;="&amp;DATE($B$3,F$6,1),'Bill Log'!$A$6:$A$2505,"&lt;"&amp;EDATE(DATE($B$3,F$6,1),1)))</f>
        <v/>
      </c>
      <c r="G172" s="57">
        <f>IF($A172="","",SUMIFS('Bill Log'!$F$6:$F$2505,'Bill Log'!$B$6:$B$2505,$A172,'Bill Log'!$A$6:$A$2505,"&gt;="&amp;DATE($B$3,G$6,1),'Bill Log'!$A$6:$A$2505,"&lt;"&amp;EDATE(DATE($B$3,G$6,1),1)))</f>
        <v/>
      </c>
      <c r="H172" s="57">
        <f>IF($A172="","",SUMIFS('Bill Log'!$F$6:$F$2505,'Bill Log'!$B$6:$B$2505,$A172,'Bill Log'!$A$6:$A$2505,"&gt;="&amp;DATE($B$3,H$6,1),'Bill Log'!$A$6:$A$2505,"&lt;"&amp;EDATE(DATE($B$3,H$6,1),1)))</f>
        <v/>
      </c>
      <c r="I172" s="57">
        <f>IF($A172="","",SUMIFS('Bill Log'!$F$6:$F$2505,'Bill Log'!$B$6:$B$2505,$A172,'Bill Log'!$A$6:$A$2505,"&gt;="&amp;DATE($B$3,I$6,1),'Bill Log'!$A$6:$A$2505,"&lt;"&amp;EDATE(DATE($B$3,I$6,1),1)))</f>
        <v/>
      </c>
      <c r="J172" s="57">
        <f>IF($A172="","",SUMIFS('Bill Log'!$F$6:$F$2505,'Bill Log'!$B$6:$B$2505,$A172,'Bill Log'!$A$6:$A$2505,"&gt;="&amp;DATE($B$3,J$6,1),'Bill Log'!$A$6:$A$2505,"&lt;"&amp;EDATE(DATE($B$3,J$6,1),1)))</f>
        <v/>
      </c>
      <c r="K172" s="57">
        <f>IF($A172="","",SUMIFS('Bill Log'!$F$6:$F$2505,'Bill Log'!$B$6:$B$2505,$A172,'Bill Log'!$A$6:$A$2505,"&gt;="&amp;DATE($B$3,K$6,1),'Bill Log'!$A$6:$A$2505,"&lt;"&amp;EDATE(DATE($B$3,K$6,1),1)))</f>
        <v/>
      </c>
      <c r="L172" s="57">
        <f>IF($A172="","",SUMIFS('Bill Log'!$F$6:$F$2505,'Bill Log'!$B$6:$B$2505,$A172,'Bill Log'!$A$6:$A$2505,"&gt;="&amp;DATE($B$3,L$6,1),'Bill Log'!$A$6:$A$2505,"&lt;"&amp;EDATE(DATE($B$3,L$6,1),1)))</f>
        <v/>
      </c>
      <c r="M172" s="57">
        <f>IF($A172="","",SUMIFS('Bill Log'!$F$6:$F$2505,'Bill Log'!$B$6:$B$2505,$A172,'Bill Log'!$A$6:$A$2505,"&gt;="&amp;DATE($B$3,M$6,1),'Bill Log'!$A$6:$A$2505,"&lt;"&amp;EDATE(DATE($B$3,M$6,1),1)))</f>
        <v/>
      </c>
      <c r="N172" s="58">
        <f>IF($A172="","",SUM(B172:M172))</f>
        <v/>
      </c>
      <c r="O172" s="50" t="n"/>
    </row>
    <row r="173" ht="15" customHeight="1" s="36">
      <c r="A173" s="50">
        <f>IF(Lists!A142="","",Lists!A142)</f>
        <v/>
      </c>
      <c r="B173" s="57">
        <f>IF($A173="","",SUMIFS('Bill Log'!$F$6:$F$2505,'Bill Log'!$B$6:$B$2505,$A173,'Bill Log'!$A$6:$A$2505,"&gt;="&amp;DATE($B$3,B$6,1),'Bill Log'!$A$6:$A$2505,"&lt;"&amp;EDATE(DATE($B$3,B$6,1),1)))</f>
        <v/>
      </c>
      <c r="C173" s="57">
        <f>IF($A173="","",SUMIFS('Bill Log'!$F$6:$F$2505,'Bill Log'!$B$6:$B$2505,$A173,'Bill Log'!$A$6:$A$2505,"&gt;="&amp;DATE($B$3,C$6,1),'Bill Log'!$A$6:$A$2505,"&lt;"&amp;EDATE(DATE($B$3,C$6,1),1)))</f>
        <v/>
      </c>
      <c r="D173" s="57">
        <f>IF($A173="","",SUMIFS('Bill Log'!$F$6:$F$2505,'Bill Log'!$B$6:$B$2505,$A173,'Bill Log'!$A$6:$A$2505,"&gt;="&amp;DATE($B$3,D$6,1),'Bill Log'!$A$6:$A$2505,"&lt;"&amp;EDATE(DATE($B$3,D$6,1),1)))</f>
        <v/>
      </c>
      <c r="E173" s="57">
        <f>IF($A173="","",SUMIFS('Bill Log'!$F$6:$F$2505,'Bill Log'!$B$6:$B$2505,$A173,'Bill Log'!$A$6:$A$2505,"&gt;="&amp;DATE($B$3,E$6,1),'Bill Log'!$A$6:$A$2505,"&lt;"&amp;EDATE(DATE($B$3,E$6,1),1)))</f>
        <v/>
      </c>
      <c r="F173" s="57">
        <f>IF($A173="","",SUMIFS('Bill Log'!$F$6:$F$2505,'Bill Log'!$B$6:$B$2505,$A173,'Bill Log'!$A$6:$A$2505,"&gt;="&amp;DATE($B$3,F$6,1),'Bill Log'!$A$6:$A$2505,"&lt;"&amp;EDATE(DATE($B$3,F$6,1),1)))</f>
        <v/>
      </c>
      <c r="G173" s="57">
        <f>IF($A173="","",SUMIFS('Bill Log'!$F$6:$F$2505,'Bill Log'!$B$6:$B$2505,$A173,'Bill Log'!$A$6:$A$2505,"&gt;="&amp;DATE($B$3,G$6,1),'Bill Log'!$A$6:$A$2505,"&lt;"&amp;EDATE(DATE($B$3,G$6,1),1)))</f>
        <v/>
      </c>
      <c r="H173" s="57">
        <f>IF($A173="","",SUMIFS('Bill Log'!$F$6:$F$2505,'Bill Log'!$B$6:$B$2505,$A173,'Bill Log'!$A$6:$A$2505,"&gt;="&amp;DATE($B$3,H$6,1),'Bill Log'!$A$6:$A$2505,"&lt;"&amp;EDATE(DATE($B$3,H$6,1),1)))</f>
        <v/>
      </c>
      <c r="I173" s="57">
        <f>IF($A173="","",SUMIFS('Bill Log'!$F$6:$F$2505,'Bill Log'!$B$6:$B$2505,$A173,'Bill Log'!$A$6:$A$2505,"&gt;="&amp;DATE($B$3,I$6,1),'Bill Log'!$A$6:$A$2505,"&lt;"&amp;EDATE(DATE($B$3,I$6,1),1)))</f>
        <v/>
      </c>
      <c r="J173" s="57">
        <f>IF($A173="","",SUMIFS('Bill Log'!$F$6:$F$2505,'Bill Log'!$B$6:$B$2505,$A173,'Bill Log'!$A$6:$A$2505,"&gt;="&amp;DATE($B$3,J$6,1),'Bill Log'!$A$6:$A$2505,"&lt;"&amp;EDATE(DATE($B$3,J$6,1),1)))</f>
        <v/>
      </c>
      <c r="K173" s="57">
        <f>IF($A173="","",SUMIFS('Bill Log'!$F$6:$F$2505,'Bill Log'!$B$6:$B$2505,$A173,'Bill Log'!$A$6:$A$2505,"&gt;="&amp;DATE($B$3,K$6,1),'Bill Log'!$A$6:$A$2505,"&lt;"&amp;EDATE(DATE($B$3,K$6,1),1)))</f>
        <v/>
      </c>
      <c r="L173" s="57">
        <f>IF($A173="","",SUMIFS('Bill Log'!$F$6:$F$2505,'Bill Log'!$B$6:$B$2505,$A173,'Bill Log'!$A$6:$A$2505,"&gt;="&amp;DATE($B$3,L$6,1),'Bill Log'!$A$6:$A$2505,"&lt;"&amp;EDATE(DATE($B$3,L$6,1),1)))</f>
        <v/>
      </c>
      <c r="M173" s="57">
        <f>IF($A173="","",SUMIFS('Bill Log'!$F$6:$F$2505,'Bill Log'!$B$6:$B$2505,$A173,'Bill Log'!$A$6:$A$2505,"&gt;="&amp;DATE($B$3,M$6,1),'Bill Log'!$A$6:$A$2505,"&lt;"&amp;EDATE(DATE($B$3,M$6,1),1)))</f>
        <v/>
      </c>
      <c r="N173" s="58">
        <f>IF($A173="","",SUM(B173:M173))</f>
        <v/>
      </c>
      <c r="O173" s="50" t="n"/>
    </row>
    <row r="174" ht="15" customHeight="1" s="36">
      <c r="A174" s="50">
        <f>IF(Lists!A143="","",Lists!A143)</f>
        <v/>
      </c>
      <c r="B174" s="57">
        <f>IF($A174="","",SUMIFS('Bill Log'!$F$6:$F$2505,'Bill Log'!$B$6:$B$2505,$A174,'Bill Log'!$A$6:$A$2505,"&gt;="&amp;DATE($B$3,B$6,1),'Bill Log'!$A$6:$A$2505,"&lt;"&amp;EDATE(DATE($B$3,B$6,1),1)))</f>
        <v/>
      </c>
      <c r="C174" s="57">
        <f>IF($A174="","",SUMIFS('Bill Log'!$F$6:$F$2505,'Bill Log'!$B$6:$B$2505,$A174,'Bill Log'!$A$6:$A$2505,"&gt;="&amp;DATE($B$3,C$6,1),'Bill Log'!$A$6:$A$2505,"&lt;"&amp;EDATE(DATE($B$3,C$6,1),1)))</f>
        <v/>
      </c>
      <c r="D174" s="57">
        <f>IF($A174="","",SUMIFS('Bill Log'!$F$6:$F$2505,'Bill Log'!$B$6:$B$2505,$A174,'Bill Log'!$A$6:$A$2505,"&gt;="&amp;DATE($B$3,D$6,1),'Bill Log'!$A$6:$A$2505,"&lt;"&amp;EDATE(DATE($B$3,D$6,1),1)))</f>
        <v/>
      </c>
      <c r="E174" s="57">
        <f>IF($A174="","",SUMIFS('Bill Log'!$F$6:$F$2505,'Bill Log'!$B$6:$B$2505,$A174,'Bill Log'!$A$6:$A$2505,"&gt;="&amp;DATE($B$3,E$6,1),'Bill Log'!$A$6:$A$2505,"&lt;"&amp;EDATE(DATE($B$3,E$6,1),1)))</f>
        <v/>
      </c>
      <c r="F174" s="57">
        <f>IF($A174="","",SUMIFS('Bill Log'!$F$6:$F$2505,'Bill Log'!$B$6:$B$2505,$A174,'Bill Log'!$A$6:$A$2505,"&gt;="&amp;DATE($B$3,F$6,1),'Bill Log'!$A$6:$A$2505,"&lt;"&amp;EDATE(DATE($B$3,F$6,1),1)))</f>
        <v/>
      </c>
      <c r="G174" s="57">
        <f>IF($A174="","",SUMIFS('Bill Log'!$F$6:$F$2505,'Bill Log'!$B$6:$B$2505,$A174,'Bill Log'!$A$6:$A$2505,"&gt;="&amp;DATE($B$3,G$6,1),'Bill Log'!$A$6:$A$2505,"&lt;"&amp;EDATE(DATE($B$3,G$6,1),1)))</f>
        <v/>
      </c>
      <c r="H174" s="57">
        <f>IF($A174="","",SUMIFS('Bill Log'!$F$6:$F$2505,'Bill Log'!$B$6:$B$2505,$A174,'Bill Log'!$A$6:$A$2505,"&gt;="&amp;DATE($B$3,H$6,1),'Bill Log'!$A$6:$A$2505,"&lt;"&amp;EDATE(DATE($B$3,H$6,1),1)))</f>
        <v/>
      </c>
      <c r="I174" s="57">
        <f>IF($A174="","",SUMIFS('Bill Log'!$F$6:$F$2505,'Bill Log'!$B$6:$B$2505,$A174,'Bill Log'!$A$6:$A$2505,"&gt;="&amp;DATE($B$3,I$6,1),'Bill Log'!$A$6:$A$2505,"&lt;"&amp;EDATE(DATE($B$3,I$6,1),1)))</f>
        <v/>
      </c>
      <c r="J174" s="57">
        <f>IF($A174="","",SUMIFS('Bill Log'!$F$6:$F$2505,'Bill Log'!$B$6:$B$2505,$A174,'Bill Log'!$A$6:$A$2505,"&gt;="&amp;DATE($B$3,J$6,1),'Bill Log'!$A$6:$A$2505,"&lt;"&amp;EDATE(DATE($B$3,J$6,1),1)))</f>
        <v/>
      </c>
      <c r="K174" s="57">
        <f>IF($A174="","",SUMIFS('Bill Log'!$F$6:$F$2505,'Bill Log'!$B$6:$B$2505,$A174,'Bill Log'!$A$6:$A$2505,"&gt;="&amp;DATE($B$3,K$6,1),'Bill Log'!$A$6:$A$2505,"&lt;"&amp;EDATE(DATE($B$3,K$6,1),1)))</f>
        <v/>
      </c>
      <c r="L174" s="57">
        <f>IF($A174="","",SUMIFS('Bill Log'!$F$6:$F$2505,'Bill Log'!$B$6:$B$2505,$A174,'Bill Log'!$A$6:$A$2505,"&gt;="&amp;DATE($B$3,L$6,1),'Bill Log'!$A$6:$A$2505,"&lt;"&amp;EDATE(DATE($B$3,L$6,1),1)))</f>
        <v/>
      </c>
      <c r="M174" s="57">
        <f>IF($A174="","",SUMIFS('Bill Log'!$F$6:$F$2505,'Bill Log'!$B$6:$B$2505,$A174,'Bill Log'!$A$6:$A$2505,"&gt;="&amp;DATE($B$3,M$6,1),'Bill Log'!$A$6:$A$2505,"&lt;"&amp;EDATE(DATE($B$3,M$6,1),1)))</f>
        <v/>
      </c>
      <c r="N174" s="58">
        <f>IF($A174="","",SUM(B174:M174))</f>
        <v/>
      </c>
      <c r="O174" s="50" t="n"/>
    </row>
    <row r="175" ht="15" customHeight="1" s="36">
      <c r="A175" s="50">
        <f>IF(Lists!A144="","",Lists!A144)</f>
        <v/>
      </c>
      <c r="B175" s="57">
        <f>IF($A175="","",SUMIFS('Bill Log'!$F$6:$F$2505,'Bill Log'!$B$6:$B$2505,$A175,'Bill Log'!$A$6:$A$2505,"&gt;="&amp;DATE($B$3,B$6,1),'Bill Log'!$A$6:$A$2505,"&lt;"&amp;EDATE(DATE($B$3,B$6,1),1)))</f>
        <v/>
      </c>
      <c r="C175" s="57">
        <f>IF($A175="","",SUMIFS('Bill Log'!$F$6:$F$2505,'Bill Log'!$B$6:$B$2505,$A175,'Bill Log'!$A$6:$A$2505,"&gt;="&amp;DATE($B$3,C$6,1),'Bill Log'!$A$6:$A$2505,"&lt;"&amp;EDATE(DATE($B$3,C$6,1),1)))</f>
        <v/>
      </c>
      <c r="D175" s="57">
        <f>IF($A175="","",SUMIFS('Bill Log'!$F$6:$F$2505,'Bill Log'!$B$6:$B$2505,$A175,'Bill Log'!$A$6:$A$2505,"&gt;="&amp;DATE($B$3,D$6,1),'Bill Log'!$A$6:$A$2505,"&lt;"&amp;EDATE(DATE($B$3,D$6,1),1)))</f>
        <v/>
      </c>
      <c r="E175" s="57">
        <f>IF($A175="","",SUMIFS('Bill Log'!$F$6:$F$2505,'Bill Log'!$B$6:$B$2505,$A175,'Bill Log'!$A$6:$A$2505,"&gt;="&amp;DATE($B$3,E$6,1),'Bill Log'!$A$6:$A$2505,"&lt;"&amp;EDATE(DATE($B$3,E$6,1),1)))</f>
        <v/>
      </c>
      <c r="F175" s="57">
        <f>IF($A175="","",SUMIFS('Bill Log'!$F$6:$F$2505,'Bill Log'!$B$6:$B$2505,$A175,'Bill Log'!$A$6:$A$2505,"&gt;="&amp;DATE($B$3,F$6,1),'Bill Log'!$A$6:$A$2505,"&lt;"&amp;EDATE(DATE($B$3,F$6,1),1)))</f>
        <v/>
      </c>
      <c r="G175" s="57">
        <f>IF($A175="","",SUMIFS('Bill Log'!$F$6:$F$2505,'Bill Log'!$B$6:$B$2505,$A175,'Bill Log'!$A$6:$A$2505,"&gt;="&amp;DATE($B$3,G$6,1),'Bill Log'!$A$6:$A$2505,"&lt;"&amp;EDATE(DATE($B$3,G$6,1),1)))</f>
        <v/>
      </c>
      <c r="H175" s="57">
        <f>IF($A175="","",SUMIFS('Bill Log'!$F$6:$F$2505,'Bill Log'!$B$6:$B$2505,$A175,'Bill Log'!$A$6:$A$2505,"&gt;="&amp;DATE($B$3,H$6,1),'Bill Log'!$A$6:$A$2505,"&lt;"&amp;EDATE(DATE($B$3,H$6,1),1)))</f>
        <v/>
      </c>
      <c r="I175" s="57">
        <f>IF($A175="","",SUMIFS('Bill Log'!$F$6:$F$2505,'Bill Log'!$B$6:$B$2505,$A175,'Bill Log'!$A$6:$A$2505,"&gt;="&amp;DATE($B$3,I$6,1),'Bill Log'!$A$6:$A$2505,"&lt;"&amp;EDATE(DATE($B$3,I$6,1),1)))</f>
        <v/>
      </c>
      <c r="J175" s="57">
        <f>IF($A175="","",SUMIFS('Bill Log'!$F$6:$F$2505,'Bill Log'!$B$6:$B$2505,$A175,'Bill Log'!$A$6:$A$2505,"&gt;="&amp;DATE($B$3,J$6,1),'Bill Log'!$A$6:$A$2505,"&lt;"&amp;EDATE(DATE($B$3,J$6,1),1)))</f>
        <v/>
      </c>
      <c r="K175" s="57">
        <f>IF($A175="","",SUMIFS('Bill Log'!$F$6:$F$2505,'Bill Log'!$B$6:$B$2505,$A175,'Bill Log'!$A$6:$A$2505,"&gt;="&amp;DATE($B$3,K$6,1),'Bill Log'!$A$6:$A$2505,"&lt;"&amp;EDATE(DATE($B$3,K$6,1),1)))</f>
        <v/>
      </c>
      <c r="L175" s="57">
        <f>IF($A175="","",SUMIFS('Bill Log'!$F$6:$F$2505,'Bill Log'!$B$6:$B$2505,$A175,'Bill Log'!$A$6:$A$2505,"&gt;="&amp;DATE($B$3,L$6,1),'Bill Log'!$A$6:$A$2505,"&lt;"&amp;EDATE(DATE($B$3,L$6,1),1)))</f>
        <v/>
      </c>
      <c r="M175" s="57">
        <f>IF($A175="","",SUMIFS('Bill Log'!$F$6:$F$2505,'Bill Log'!$B$6:$B$2505,$A175,'Bill Log'!$A$6:$A$2505,"&gt;="&amp;DATE($B$3,M$6,1),'Bill Log'!$A$6:$A$2505,"&lt;"&amp;EDATE(DATE($B$3,M$6,1),1)))</f>
        <v/>
      </c>
      <c r="N175" s="58">
        <f>IF($A175="","",SUM(B175:M175))</f>
        <v/>
      </c>
      <c r="O175" s="50" t="n"/>
    </row>
    <row r="176" ht="15" customHeight="1" s="36">
      <c r="A176" s="50">
        <f>IF(Lists!A145="","",Lists!A145)</f>
        <v/>
      </c>
      <c r="B176" s="57">
        <f>IF($A176="","",SUMIFS('Bill Log'!$F$6:$F$2505,'Bill Log'!$B$6:$B$2505,$A176,'Bill Log'!$A$6:$A$2505,"&gt;="&amp;DATE($B$3,B$6,1),'Bill Log'!$A$6:$A$2505,"&lt;"&amp;EDATE(DATE($B$3,B$6,1),1)))</f>
        <v/>
      </c>
      <c r="C176" s="57">
        <f>IF($A176="","",SUMIFS('Bill Log'!$F$6:$F$2505,'Bill Log'!$B$6:$B$2505,$A176,'Bill Log'!$A$6:$A$2505,"&gt;="&amp;DATE($B$3,C$6,1),'Bill Log'!$A$6:$A$2505,"&lt;"&amp;EDATE(DATE($B$3,C$6,1),1)))</f>
        <v/>
      </c>
      <c r="D176" s="57">
        <f>IF($A176="","",SUMIFS('Bill Log'!$F$6:$F$2505,'Bill Log'!$B$6:$B$2505,$A176,'Bill Log'!$A$6:$A$2505,"&gt;="&amp;DATE($B$3,D$6,1),'Bill Log'!$A$6:$A$2505,"&lt;"&amp;EDATE(DATE($B$3,D$6,1),1)))</f>
        <v/>
      </c>
      <c r="E176" s="57">
        <f>IF($A176="","",SUMIFS('Bill Log'!$F$6:$F$2505,'Bill Log'!$B$6:$B$2505,$A176,'Bill Log'!$A$6:$A$2505,"&gt;="&amp;DATE($B$3,E$6,1),'Bill Log'!$A$6:$A$2505,"&lt;"&amp;EDATE(DATE($B$3,E$6,1),1)))</f>
        <v/>
      </c>
      <c r="F176" s="57">
        <f>IF($A176="","",SUMIFS('Bill Log'!$F$6:$F$2505,'Bill Log'!$B$6:$B$2505,$A176,'Bill Log'!$A$6:$A$2505,"&gt;="&amp;DATE($B$3,F$6,1),'Bill Log'!$A$6:$A$2505,"&lt;"&amp;EDATE(DATE($B$3,F$6,1),1)))</f>
        <v/>
      </c>
      <c r="G176" s="57">
        <f>IF($A176="","",SUMIFS('Bill Log'!$F$6:$F$2505,'Bill Log'!$B$6:$B$2505,$A176,'Bill Log'!$A$6:$A$2505,"&gt;="&amp;DATE($B$3,G$6,1),'Bill Log'!$A$6:$A$2505,"&lt;"&amp;EDATE(DATE($B$3,G$6,1),1)))</f>
        <v/>
      </c>
      <c r="H176" s="57">
        <f>IF($A176="","",SUMIFS('Bill Log'!$F$6:$F$2505,'Bill Log'!$B$6:$B$2505,$A176,'Bill Log'!$A$6:$A$2505,"&gt;="&amp;DATE($B$3,H$6,1),'Bill Log'!$A$6:$A$2505,"&lt;"&amp;EDATE(DATE($B$3,H$6,1),1)))</f>
        <v/>
      </c>
      <c r="I176" s="57">
        <f>IF($A176="","",SUMIFS('Bill Log'!$F$6:$F$2505,'Bill Log'!$B$6:$B$2505,$A176,'Bill Log'!$A$6:$A$2505,"&gt;="&amp;DATE($B$3,I$6,1),'Bill Log'!$A$6:$A$2505,"&lt;"&amp;EDATE(DATE($B$3,I$6,1),1)))</f>
        <v/>
      </c>
      <c r="J176" s="57">
        <f>IF($A176="","",SUMIFS('Bill Log'!$F$6:$F$2505,'Bill Log'!$B$6:$B$2505,$A176,'Bill Log'!$A$6:$A$2505,"&gt;="&amp;DATE($B$3,J$6,1),'Bill Log'!$A$6:$A$2505,"&lt;"&amp;EDATE(DATE($B$3,J$6,1),1)))</f>
        <v/>
      </c>
      <c r="K176" s="57">
        <f>IF($A176="","",SUMIFS('Bill Log'!$F$6:$F$2505,'Bill Log'!$B$6:$B$2505,$A176,'Bill Log'!$A$6:$A$2505,"&gt;="&amp;DATE($B$3,K$6,1),'Bill Log'!$A$6:$A$2505,"&lt;"&amp;EDATE(DATE($B$3,K$6,1),1)))</f>
        <v/>
      </c>
      <c r="L176" s="57">
        <f>IF($A176="","",SUMIFS('Bill Log'!$F$6:$F$2505,'Bill Log'!$B$6:$B$2505,$A176,'Bill Log'!$A$6:$A$2505,"&gt;="&amp;DATE($B$3,L$6,1),'Bill Log'!$A$6:$A$2505,"&lt;"&amp;EDATE(DATE($B$3,L$6,1),1)))</f>
        <v/>
      </c>
      <c r="M176" s="57">
        <f>IF($A176="","",SUMIFS('Bill Log'!$F$6:$F$2505,'Bill Log'!$B$6:$B$2505,$A176,'Bill Log'!$A$6:$A$2505,"&gt;="&amp;DATE($B$3,M$6,1),'Bill Log'!$A$6:$A$2505,"&lt;"&amp;EDATE(DATE($B$3,M$6,1),1)))</f>
        <v/>
      </c>
      <c r="N176" s="58">
        <f>IF($A176="","",SUM(B176:M176))</f>
        <v/>
      </c>
      <c r="O176" s="50" t="n"/>
    </row>
    <row r="177" ht="15" customHeight="1" s="36">
      <c r="A177" s="50">
        <f>IF(Lists!A146="","",Lists!A146)</f>
        <v/>
      </c>
      <c r="B177" s="57">
        <f>IF($A177="","",SUMIFS('Bill Log'!$F$6:$F$2505,'Bill Log'!$B$6:$B$2505,$A177,'Bill Log'!$A$6:$A$2505,"&gt;="&amp;DATE($B$3,B$6,1),'Bill Log'!$A$6:$A$2505,"&lt;"&amp;EDATE(DATE($B$3,B$6,1),1)))</f>
        <v/>
      </c>
      <c r="C177" s="57">
        <f>IF($A177="","",SUMIFS('Bill Log'!$F$6:$F$2505,'Bill Log'!$B$6:$B$2505,$A177,'Bill Log'!$A$6:$A$2505,"&gt;="&amp;DATE($B$3,C$6,1),'Bill Log'!$A$6:$A$2505,"&lt;"&amp;EDATE(DATE($B$3,C$6,1),1)))</f>
        <v/>
      </c>
      <c r="D177" s="57">
        <f>IF($A177="","",SUMIFS('Bill Log'!$F$6:$F$2505,'Bill Log'!$B$6:$B$2505,$A177,'Bill Log'!$A$6:$A$2505,"&gt;="&amp;DATE($B$3,D$6,1),'Bill Log'!$A$6:$A$2505,"&lt;"&amp;EDATE(DATE($B$3,D$6,1),1)))</f>
        <v/>
      </c>
      <c r="E177" s="57">
        <f>IF($A177="","",SUMIFS('Bill Log'!$F$6:$F$2505,'Bill Log'!$B$6:$B$2505,$A177,'Bill Log'!$A$6:$A$2505,"&gt;="&amp;DATE($B$3,E$6,1),'Bill Log'!$A$6:$A$2505,"&lt;"&amp;EDATE(DATE($B$3,E$6,1),1)))</f>
        <v/>
      </c>
      <c r="F177" s="57">
        <f>IF($A177="","",SUMIFS('Bill Log'!$F$6:$F$2505,'Bill Log'!$B$6:$B$2505,$A177,'Bill Log'!$A$6:$A$2505,"&gt;="&amp;DATE($B$3,F$6,1),'Bill Log'!$A$6:$A$2505,"&lt;"&amp;EDATE(DATE($B$3,F$6,1),1)))</f>
        <v/>
      </c>
      <c r="G177" s="57">
        <f>IF($A177="","",SUMIFS('Bill Log'!$F$6:$F$2505,'Bill Log'!$B$6:$B$2505,$A177,'Bill Log'!$A$6:$A$2505,"&gt;="&amp;DATE($B$3,G$6,1),'Bill Log'!$A$6:$A$2505,"&lt;"&amp;EDATE(DATE($B$3,G$6,1),1)))</f>
        <v/>
      </c>
      <c r="H177" s="57">
        <f>IF($A177="","",SUMIFS('Bill Log'!$F$6:$F$2505,'Bill Log'!$B$6:$B$2505,$A177,'Bill Log'!$A$6:$A$2505,"&gt;="&amp;DATE($B$3,H$6,1),'Bill Log'!$A$6:$A$2505,"&lt;"&amp;EDATE(DATE($B$3,H$6,1),1)))</f>
        <v/>
      </c>
      <c r="I177" s="57">
        <f>IF($A177="","",SUMIFS('Bill Log'!$F$6:$F$2505,'Bill Log'!$B$6:$B$2505,$A177,'Bill Log'!$A$6:$A$2505,"&gt;="&amp;DATE($B$3,I$6,1),'Bill Log'!$A$6:$A$2505,"&lt;"&amp;EDATE(DATE($B$3,I$6,1),1)))</f>
        <v/>
      </c>
      <c r="J177" s="57">
        <f>IF($A177="","",SUMIFS('Bill Log'!$F$6:$F$2505,'Bill Log'!$B$6:$B$2505,$A177,'Bill Log'!$A$6:$A$2505,"&gt;="&amp;DATE($B$3,J$6,1),'Bill Log'!$A$6:$A$2505,"&lt;"&amp;EDATE(DATE($B$3,J$6,1),1)))</f>
        <v/>
      </c>
      <c r="K177" s="57">
        <f>IF($A177="","",SUMIFS('Bill Log'!$F$6:$F$2505,'Bill Log'!$B$6:$B$2505,$A177,'Bill Log'!$A$6:$A$2505,"&gt;="&amp;DATE($B$3,K$6,1),'Bill Log'!$A$6:$A$2505,"&lt;"&amp;EDATE(DATE($B$3,K$6,1),1)))</f>
        <v/>
      </c>
      <c r="L177" s="57">
        <f>IF($A177="","",SUMIFS('Bill Log'!$F$6:$F$2505,'Bill Log'!$B$6:$B$2505,$A177,'Bill Log'!$A$6:$A$2505,"&gt;="&amp;DATE($B$3,L$6,1),'Bill Log'!$A$6:$A$2505,"&lt;"&amp;EDATE(DATE($B$3,L$6,1),1)))</f>
        <v/>
      </c>
      <c r="M177" s="57">
        <f>IF($A177="","",SUMIFS('Bill Log'!$F$6:$F$2505,'Bill Log'!$B$6:$B$2505,$A177,'Bill Log'!$A$6:$A$2505,"&gt;="&amp;DATE($B$3,M$6,1),'Bill Log'!$A$6:$A$2505,"&lt;"&amp;EDATE(DATE($B$3,M$6,1),1)))</f>
        <v/>
      </c>
      <c r="N177" s="58">
        <f>IF($A177="","",SUM(B177:M177))</f>
        <v/>
      </c>
      <c r="O177" s="50" t="n"/>
    </row>
    <row r="178" ht="15" customHeight="1" s="36">
      <c r="A178" s="50">
        <f>IF(Lists!A147="","",Lists!A147)</f>
        <v/>
      </c>
      <c r="B178" s="57">
        <f>IF($A178="","",SUMIFS('Bill Log'!$F$6:$F$2505,'Bill Log'!$B$6:$B$2505,$A178,'Bill Log'!$A$6:$A$2505,"&gt;="&amp;DATE($B$3,B$6,1),'Bill Log'!$A$6:$A$2505,"&lt;"&amp;EDATE(DATE($B$3,B$6,1),1)))</f>
        <v/>
      </c>
      <c r="C178" s="57">
        <f>IF($A178="","",SUMIFS('Bill Log'!$F$6:$F$2505,'Bill Log'!$B$6:$B$2505,$A178,'Bill Log'!$A$6:$A$2505,"&gt;="&amp;DATE($B$3,C$6,1),'Bill Log'!$A$6:$A$2505,"&lt;"&amp;EDATE(DATE($B$3,C$6,1),1)))</f>
        <v/>
      </c>
      <c r="D178" s="57">
        <f>IF($A178="","",SUMIFS('Bill Log'!$F$6:$F$2505,'Bill Log'!$B$6:$B$2505,$A178,'Bill Log'!$A$6:$A$2505,"&gt;="&amp;DATE($B$3,D$6,1),'Bill Log'!$A$6:$A$2505,"&lt;"&amp;EDATE(DATE($B$3,D$6,1),1)))</f>
        <v/>
      </c>
      <c r="E178" s="57">
        <f>IF($A178="","",SUMIFS('Bill Log'!$F$6:$F$2505,'Bill Log'!$B$6:$B$2505,$A178,'Bill Log'!$A$6:$A$2505,"&gt;="&amp;DATE($B$3,E$6,1),'Bill Log'!$A$6:$A$2505,"&lt;"&amp;EDATE(DATE($B$3,E$6,1),1)))</f>
        <v/>
      </c>
      <c r="F178" s="57">
        <f>IF($A178="","",SUMIFS('Bill Log'!$F$6:$F$2505,'Bill Log'!$B$6:$B$2505,$A178,'Bill Log'!$A$6:$A$2505,"&gt;="&amp;DATE($B$3,F$6,1),'Bill Log'!$A$6:$A$2505,"&lt;"&amp;EDATE(DATE($B$3,F$6,1),1)))</f>
        <v/>
      </c>
      <c r="G178" s="57">
        <f>IF($A178="","",SUMIFS('Bill Log'!$F$6:$F$2505,'Bill Log'!$B$6:$B$2505,$A178,'Bill Log'!$A$6:$A$2505,"&gt;="&amp;DATE($B$3,G$6,1),'Bill Log'!$A$6:$A$2505,"&lt;"&amp;EDATE(DATE($B$3,G$6,1),1)))</f>
        <v/>
      </c>
      <c r="H178" s="57">
        <f>IF($A178="","",SUMIFS('Bill Log'!$F$6:$F$2505,'Bill Log'!$B$6:$B$2505,$A178,'Bill Log'!$A$6:$A$2505,"&gt;="&amp;DATE($B$3,H$6,1),'Bill Log'!$A$6:$A$2505,"&lt;"&amp;EDATE(DATE($B$3,H$6,1),1)))</f>
        <v/>
      </c>
      <c r="I178" s="57">
        <f>IF($A178="","",SUMIFS('Bill Log'!$F$6:$F$2505,'Bill Log'!$B$6:$B$2505,$A178,'Bill Log'!$A$6:$A$2505,"&gt;="&amp;DATE($B$3,I$6,1),'Bill Log'!$A$6:$A$2505,"&lt;"&amp;EDATE(DATE($B$3,I$6,1),1)))</f>
        <v/>
      </c>
      <c r="J178" s="57">
        <f>IF($A178="","",SUMIFS('Bill Log'!$F$6:$F$2505,'Bill Log'!$B$6:$B$2505,$A178,'Bill Log'!$A$6:$A$2505,"&gt;="&amp;DATE($B$3,J$6,1),'Bill Log'!$A$6:$A$2505,"&lt;"&amp;EDATE(DATE($B$3,J$6,1),1)))</f>
        <v/>
      </c>
      <c r="K178" s="57">
        <f>IF($A178="","",SUMIFS('Bill Log'!$F$6:$F$2505,'Bill Log'!$B$6:$B$2505,$A178,'Bill Log'!$A$6:$A$2505,"&gt;="&amp;DATE($B$3,K$6,1),'Bill Log'!$A$6:$A$2505,"&lt;"&amp;EDATE(DATE($B$3,K$6,1),1)))</f>
        <v/>
      </c>
      <c r="L178" s="57">
        <f>IF($A178="","",SUMIFS('Bill Log'!$F$6:$F$2505,'Bill Log'!$B$6:$B$2505,$A178,'Bill Log'!$A$6:$A$2505,"&gt;="&amp;DATE($B$3,L$6,1),'Bill Log'!$A$6:$A$2505,"&lt;"&amp;EDATE(DATE($B$3,L$6,1),1)))</f>
        <v/>
      </c>
      <c r="M178" s="57">
        <f>IF($A178="","",SUMIFS('Bill Log'!$F$6:$F$2505,'Bill Log'!$B$6:$B$2505,$A178,'Bill Log'!$A$6:$A$2505,"&gt;="&amp;DATE($B$3,M$6,1),'Bill Log'!$A$6:$A$2505,"&lt;"&amp;EDATE(DATE($B$3,M$6,1),1)))</f>
        <v/>
      </c>
      <c r="N178" s="58">
        <f>IF($A178="","",SUM(B178:M178))</f>
        <v/>
      </c>
      <c r="O178" s="50" t="n"/>
    </row>
    <row r="179" ht="15" customHeight="1" s="36">
      <c r="A179" s="50">
        <f>IF(Lists!A148="","",Lists!A148)</f>
        <v/>
      </c>
      <c r="B179" s="57">
        <f>IF($A179="","",SUMIFS('Bill Log'!$F$6:$F$2505,'Bill Log'!$B$6:$B$2505,$A179,'Bill Log'!$A$6:$A$2505,"&gt;="&amp;DATE($B$3,B$6,1),'Bill Log'!$A$6:$A$2505,"&lt;"&amp;EDATE(DATE($B$3,B$6,1),1)))</f>
        <v/>
      </c>
      <c r="C179" s="57">
        <f>IF($A179="","",SUMIFS('Bill Log'!$F$6:$F$2505,'Bill Log'!$B$6:$B$2505,$A179,'Bill Log'!$A$6:$A$2505,"&gt;="&amp;DATE($B$3,C$6,1),'Bill Log'!$A$6:$A$2505,"&lt;"&amp;EDATE(DATE($B$3,C$6,1),1)))</f>
        <v/>
      </c>
      <c r="D179" s="57">
        <f>IF($A179="","",SUMIFS('Bill Log'!$F$6:$F$2505,'Bill Log'!$B$6:$B$2505,$A179,'Bill Log'!$A$6:$A$2505,"&gt;="&amp;DATE($B$3,D$6,1),'Bill Log'!$A$6:$A$2505,"&lt;"&amp;EDATE(DATE($B$3,D$6,1),1)))</f>
        <v/>
      </c>
      <c r="E179" s="57">
        <f>IF($A179="","",SUMIFS('Bill Log'!$F$6:$F$2505,'Bill Log'!$B$6:$B$2505,$A179,'Bill Log'!$A$6:$A$2505,"&gt;="&amp;DATE($B$3,E$6,1),'Bill Log'!$A$6:$A$2505,"&lt;"&amp;EDATE(DATE($B$3,E$6,1),1)))</f>
        <v/>
      </c>
      <c r="F179" s="57">
        <f>IF($A179="","",SUMIFS('Bill Log'!$F$6:$F$2505,'Bill Log'!$B$6:$B$2505,$A179,'Bill Log'!$A$6:$A$2505,"&gt;="&amp;DATE($B$3,F$6,1),'Bill Log'!$A$6:$A$2505,"&lt;"&amp;EDATE(DATE($B$3,F$6,1),1)))</f>
        <v/>
      </c>
      <c r="G179" s="57">
        <f>IF($A179="","",SUMIFS('Bill Log'!$F$6:$F$2505,'Bill Log'!$B$6:$B$2505,$A179,'Bill Log'!$A$6:$A$2505,"&gt;="&amp;DATE($B$3,G$6,1),'Bill Log'!$A$6:$A$2505,"&lt;"&amp;EDATE(DATE($B$3,G$6,1),1)))</f>
        <v/>
      </c>
      <c r="H179" s="57">
        <f>IF($A179="","",SUMIFS('Bill Log'!$F$6:$F$2505,'Bill Log'!$B$6:$B$2505,$A179,'Bill Log'!$A$6:$A$2505,"&gt;="&amp;DATE($B$3,H$6,1),'Bill Log'!$A$6:$A$2505,"&lt;"&amp;EDATE(DATE($B$3,H$6,1),1)))</f>
        <v/>
      </c>
      <c r="I179" s="57">
        <f>IF($A179="","",SUMIFS('Bill Log'!$F$6:$F$2505,'Bill Log'!$B$6:$B$2505,$A179,'Bill Log'!$A$6:$A$2505,"&gt;="&amp;DATE($B$3,I$6,1),'Bill Log'!$A$6:$A$2505,"&lt;"&amp;EDATE(DATE($B$3,I$6,1),1)))</f>
        <v/>
      </c>
      <c r="J179" s="57">
        <f>IF($A179="","",SUMIFS('Bill Log'!$F$6:$F$2505,'Bill Log'!$B$6:$B$2505,$A179,'Bill Log'!$A$6:$A$2505,"&gt;="&amp;DATE($B$3,J$6,1),'Bill Log'!$A$6:$A$2505,"&lt;"&amp;EDATE(DATE($B$3,J$6,1),1)))</f>
        <v/>
      </c>
      <c r="K179" s="57">
        <f>IF($A179="","",SUMIFS('Bill Log'!$F$6:$F$2505,'Bill Log'!$B$6:$B$2505,$A179,'Bill Log'!$A$6:$A$2505,"&gt;="&amp;DATE($B$3,K$6,1),'Bill Log'!$A$6:$A$2505,"&lt;"&amp;EDATE(DATE($B$3,K$6,1),1)))</f>
        <v/>
      </c>
      <c r="L179" s="57">
        <f>IF($A179="","",SUMIFS('Bill Log'!$F$6:$F$2505,'Bill Log'!$B$6:$B$2505,$A179,'Bill Log'!$A$6:$A$2505,"&gt;="&amp;DATE($B$3,L$6,1),'Bill Log'!$A$6:$A$2505,"&lt;"&amp;EDATE(DATE($B$3,L$6,1),1)))</f>
        <v/>
      </c>
      <c r="M179" s="57">
        <f>IF($A179="","",SUMIFS('Bill Log'!$F$6:$F$2505,'Bill Log'!$B$6:$B$2505,$A179,'Bill Log'!$A$6:$A$2505,"&gt;="&amp;DATE($B$3,M$6,1),'Bill Log'!$A$6:$A$2505,"&lt;"&amp;EDATE(DATE($B$3,M$6,1),1)))</f>
        <v/>
      </c>
      <c r="N179" s="58">
        <f>IF($A179="","",SUM(B179:M179))</f>
        <v/>
      </c>
      <c r="O179" s="50" t="n"/>
    </row>
    <row r="180" ht="15" customHeight="1" s="36">
      <c r="A180" s="50">
        <f>IF(Lists!A149="","",Lists!A149)</f>
        <v/>
      </c>
      <c r="B180" s="57">
        <f>IF($A180="","",SUMIFS('Bill Log'!$F$6:$F$2505,'Bill Log'!$B$6:$B$2505,$A180,'Bill Log'!$A$6:$A$2505,"&gt;="&amp;DATE($B$3,B$6,1),'Bill Log'!$A$6:$A$2505,"&lt;"&amp;EDATE(DATE($B$3,B$6,1),1)))</f>
        <v/>
      </c>
      <c r="C180" s="57">
        <f>IF($A180="","",SUMIFS('Bill Log'!$F$6:$F$2505,'Bill Log'!$B$6:$B$2505,$A180,'Bill Log'!$A$6:$A$2505,"&gt;="&amp;DATE($B$3,C$6,1),'Bill Log'!$A$6:$A$2505,"&lt;"&amp;EDATE(DATE($B$3,C$6,1),1)))</f>
        <v/>
      </c>
      <c r="D180" s="57">
        <f>IF($A180="","",SUMIFS('Bill Log'!$F$6:$F$2505,'Bill Log'!$B$6:$B$2505,$A180,'Bill Log'!$A$6:$A$2505,"&gt;="&amp;DATE($B$3,D$6,1),'Bill Log'!$A$6:$A$2505,"&lt;"&amp;EDATE(DATE($B$3,D$6,1),1)))</f>
        <v/>
      </c>
      <c r="E180" s="57">
        <f>IF($A180="","",SUMIFS('Bill Log'!$F$6:$F$2505,'Bill Log'!$B$6:$B$2505,$A180,'Bill Log'!$A$6:$A$2505,"&gt;="&amp;DATE($B$3,E$6,1),'Bill Log'!$A$6:$A$2505,"&lt;"&amp;EDATE(DATE($B$3,E$6,1),1)))</f>
        <v/>
      </c>
      <c r="F180" s="57">
        <f>IF($A180="","",SUMIFS('Bill Log'!$F$6:$F$2505,'Bill Log'!$B$6:$B$2505,$A180,'Bill Log'!$A$6:$A$2505,"&gt;="&amp;DATE($B$3,F$6,1),'Bill Log'!$A$6:$A$2505,"&lt;"&amp;EDATE(DATE($B$3,F$6,1),1)))</f>
        <v/>
      </c>
      <c r="G180" s="57">
        <f>IF($A180="","",SUMIFS('Bill Log'!$F$6:$F$2505,'Bill Log'!$B$6:$B$2505,$A180,'Bill Log'!$A$6:$A$2505,"&gt;="&amp;DATE($B$3,G$6,1),'Bill Log'!$A$6:$A$2505,"&lt;"&amp;EDATE(DATE($B$3,G$6,1),1)))</f>
        <v/>
      </c>
      <c r="H180" s="57">
        <f>IF($A180="","",SUMIFS('Bill Log'!$F$6:$F$2505,'Bill Log'!$B$6:$B$2505,$A180,'Bill Log'!$A$6:$A$2505,"&gt;="&amp;DATE($B$3,H$6,1),'Bill Log'!$A$6:$A$2505,"&lt;"&amp;EDATE(DATE($B$3,H$6,1),1)))</f>
        <v/>
      </c>
      <c r="I180" s="57">
        <f>IF($A180="","",SUMIFS('Bill Log'!$F$6:$F$2505,'Bill Log'!$B$6:$B$2505,$A180,'Bill Log'!$A$6:$A$2505,"&gt;="&amp;DATE($B$3,I$6,1),'Bill Log'!$A$6:$A$2505,"&lt;"&amp;EDATE(DATE($B$3,I$6,1),1)))</f>
        <v/>
      </c>
      <c r="J180" s="57">
        <f>IF($A180="","",SUMIFS('Bill Log'!$F$6:$F$2505,'Bill Log'!$B$6:$B$2505,$A180,'Bill Log'!$A$6:$A$2505,"&gt;="&amp;DATE($B$3,J$6,1),'Bill Log'!$A$6:$A$2505,"&lt;"&amp;EDATE(DATE($B$3,J$6,1),1)))</f>
        <v/>
      </c>
      <c r="K180" s="57">
        <f>IF($A180="","",SUMIFS('Bill Log'!$F$6:$F$2505,'Bill Log'!$B$6:$B$2505,$A180,'Bill Log'!$A$6:$A$2505,"&gt;="&amp;DATE($B$3,K$6,1),'Bill Log'!$A$6:$A$2505,"&lt;"&amp;EDATE(DATE($B$3,K$6,1),1)))</f>
        <v/>
      </c>
      <c r="L180" s="57">
        <f>IF($A180="","",SUMIFS('Bill Log'!$F$6:$F$2505,'Bill Log'!$B$6:$B$2505,$A180,'Bill Log'!$A$6:$A$2505,"&gt;="&amp;DATE($B$3,L$6,1),'Bill Log'!$A$6:$A$2505,"&lt;"&amp;EDATE(DATE($B$3,L$6,1),1)))</f>
        <v/>
      </c>
      <c r="M180" s="57">
        <f>IF($A180="","",SUMIFS('Bill Log'!$F$6:$F$2505,'Bill Log'!$B$6:$B$2505,$A180,'Bill Log'!$A$6:$A$2505,"&gt;="&amp;DATE($B$3,M$6,1),'Bill Log'!$A$6:$A$2505,"&lt;"&amp;EDATE(DATE($B$3,M$6,1),1)))</f>
        <v/>
      </c>
      <c r="N180" s="58">
        <f>IF($A180="","",SUM(B180:M180))</f>
        <v/>
      </c>
      <c r="O180" s="50" t="n"/>
    </row>
    <row r="181" ht="15" customHeight="1" s="36">
      <c r="A181" s="50">
        <f>IF(Lists!A150="","",Lists!A150)</f>
        <v/>
      </c>
      <c r="B181" s="57">
        <f>IF($A181="","",SUMIFS('Bill Log'!$F$6:$F$2505,'Bill Log'!$B$6:$B$2505,$A181,'Bill Log'!$A$6:$A$2505,"&gt;="&amp;DATE($B$3,B$6,1),'Bill Log'!$A$6:$A$2505,"&lt;"&amp;EDATE(DATE($B$3,B$6,1),1)))</f>
        <v/>
      </c>
      <c r="C181" s="57">
        <f>IF($A181="","",SUMIFS('Bill Log'!$F$6:$F$2505,'Bill Log'!$B$6:$B$2505,$A181,'Bill Log'!$A$6:$A$2505,"&gt;="&amp;DATE($B$3,C$6,1),'Bill Log'!$A$6:$A$2505,"&lt;"&amp;EDATE(DATE($B$3,C$6,1),1)))</f>
        <v/>
      </c>
      <c r="D181" s="57">
        <f>IF($A181="","",SUMIFS('Bill Log'!$F$6:$F$2505,'Bill Log'!$B$6:$B$2505,$A181,'Bill Log'!$A$6:$A$2505,"&gt;="&amp;DATE($B$3,D$6,1),'Bill Log'!$A$6:$A$2505,"&lt;"&amp;EDATE(DATE($B$3,D$6,1),1)))</f>
        <v/>
      </c>
      <c r="E181" s="57">
        <f>IF($A181="","",SUMIFS('Bill Log'!$F$6:$F$2505,'Bill Log'!$B$6:$B$2505,$A181,'Bill Log'!$A$6:$A$2505,"&gt;="&amp;DATE($B$3,E$6,1),'Bill Log'!$A$6:$A$2505,"&lt;"&amp;EDATE(DATE($B$3,E$6,1),1)))</f>
        <v/>
      </c>
      <c r="F181" s="57">
        <f>IF($A181="","",SUMIFS('Bill Log'!$F$6:$F$2505,'Bill Log'!$B$6:$B$2505,$A181,'Bill Log'!$A$6:$A$2505,"&gt;="&amp;DATE($B$3,F$6,1),'Bill Log'!$A$6:$A$2505,"&lt;"&amp;EDATE(DATE($B$3,F$6,1),1)))</f>
        <v/>
      </c>
      <c r="G181" s="57">
        <f>IF($A181="","",SUMIFS('Bill Log'!$F$6:$F$2505,'Bill Log'!$B$6:$B$2505,$A181,'Bill Log'!$A$6:$A$2505,"&gt;="&amp;DATE($B$3,G$6,1),'Bill Log'!$A$6:$A$2505,"&lt;"&amp;EDATE(DATE($B$3,G$6,1),1)))</f>
        <v/>
      </c>
      <c r="H181" s="57">
        <f>IF($A181="","",SUMIFS('Bill Log'!$F$6:$F$2505,'Bill Log'!$B$6:$B$2505,$A181,'Bill Log'!$A$6:$A$2505,"&gt;="&amp;DATE($B$3,H$6,1),'Bill Log'!$A$6:$A$2505,"&lt;"&amp;EDATE(DATE($B$3,H$6,1),1)))</f>
        <v/>
      </c>
      <c r="I181" s="57">
        <f>IF($A181="","",SUMIFS('Bill Log'!$F$6:$F$2505,'Bill Log'!$B$6:$B$2505,$A181,'Bill Log'!$A$6:$A$2505,"&gt;="&amp;DATE($B$3,I$6,1),'Bill Log'!$A$6:$A$2505,"&lt;"&amp;EDATE(DATE($B$3,I$6,1),1)))</f>
        <v/>
      </c>
      <c r="J181" s="57">
        <f>IF($A181="","",SUMIFS('Bill Log'!$F$6:$F$2505,'Bill Log'!$B$6:$B$2505,$A181,'Bill Log'!$A$6:$A$2505,"&gt;="&amp;DATE($B$3,J$6,1),'Bill Log'!$A$6:$A$2505,"&lt;"&amp;EDATE(DATE($B$3,J$6,1),1)))</f>
        <v/>
      </c>
      <c r="K181" s="57">
        <f>IF($A181="","",SUMIFS('Bill Log'!$F$6:$F$2505,'Bill Log'!$B$6:$B$2505,$A181,'Bill Log'!$A$6:$A$2505,"&gt;="&amp;DATE($B$3,K$6,1),'Bill Log'!$A$6:$A$2505,"&lt;"&amp;EDATE(DATE($B$3,K$6,1),1)))</f>
        <v/>
      </c>
      <c r="L181" s="57">
        <f>IF($A181="","",SUMIFS('Bill Log'!$F$6:$F$2505,'Bill Log'!$B$6:$B$2505,$A181,'Bill Log'!$A$6:$A$2505,"&gt;="&amp;DATE($B$3,L$6,1),'Bill Log'!$A$6:$A$2505,"&lt;"&amp;EDATE(DATE($B$3,L$6,1),1)))</f>
        <v/>
      </c>
      <c r="M181" s="57">
        <f>IF($A181="","",SUMIFS('Bill Log'!$F$6:$F$2505,'Bill Log'!$B$6:$B$2505,$A181,'Bill Log'!$A$6:$A$2505,"&gt;="&amp;DATE($B$3,M$6,1),'Bill Log'!$A$6:$A$2505,"&lt;"&amp;EDATE(DATE($B$3,M$6,1),1)))</f>
        <v/>
      </c>
      <c r="N181" s="58">
        <f>IF($A181="","",SUM(B181:M181))</f>
        <v/>
      </c>
      <c r="O181" s="50" t="n"/>
    </row>
    <row r="182" ht="15" customHeight="1" s="36">
      <c r="A182" s="50">
        <f>IF(Lists!A151="","",Lists!A151)</f>
        <v/>
      </c>
      <c r="B182" s="57">
        <f>IF($A182="","",SUMIFS('Bill Log'!$F$6:$F$2505,'Bill Log'!$B$6:$B$2505,$A182,'Bill Log'!$A$6:$A$2505,"&gt;="&amp;DATE($B$3,B$6,1),'Bill Log'!$A$6:$A$2505,"&lt;"&amp;EDATE(DATE($B$3,B$6,1),1)))</f>
        <v/>
      </c>
      <c r="C182" s="57">
        <f>IF($A182="","",SUMIFS('Bill Log'!$F$6:$F$2505,'Bill Log'!$B$6:$B$2505,$A182,'Bill Log'!$A$6:$A$2505,"&gt;="&amp;DATE($B$3,C$6,1),'Bill Log'!$A$6:$A$2505,"&lt;"&amp;EDATE(DATE($B$3,C$6,1),1)))</f>
        <v/>
      </c>
      <c r="D182" s="57">
        <f>IF($A182="","",SUMIFS('Bill Log'!$F$6:$F$2505,'Bill Log'!$B$6:$B$2505,$A182,'Bill Log'!$A$6:$A$2505,"&gt;="&amp;DATE($B$3,D$6,1),'Bill Log'!$A$6:$A$2505,"&lt;"&amp;EDATE(DATE($B$3,D$6,1),1)))</f>
        <v/>
      </c>
      <c r="E182" s="57">
        <f>IF($A182="","",SUMIFS('Bill Log'!$F$6:$F$2505,'Bill Log'!$B$6:$B$2505,$A182,'Bill Log'!$A$6:$A$2505,"&gt;="&amp;DATE($B$3,E$6,1),'Bill Log'!$A$6:$A$2505,"&lt;"&amp;EDATE(DATE($B$3,E$6,1),1)))</f>
        <v/>
      </c>
      <c r="F182" s="57">
        <f>IF($A182="","",SUMIFS('Bill Log'!$F$6:$F$2505,'Bill Log'!$B$6:$B$2505,$A182,'Bill Log'!$A$6:$A$2505,"&gt;="&amp;DATE($B$3,F$6,1),'Bill Log'!$A$6:$A$2505,"&lt;"&amp;EDATE(DATE($B$3,F$6,1),1)))</f>
        <v/>
      </c>
      <c r="G182" s="57">
        <f>IF($A182="","",SUMIFS('Bill Log'!$F$6:$F$2505,'Bill Log'!$B$6:$B$2505,$A182,'Bill Log'!$A$6:$A$2505,"&gt;="&amp;DATE($B$3,G$6,1),'Bill Log'!$A$6:$A$2505,"&lt;"&amp;EDATE(DATE($B$3,G$6,1),1)))</f>
        <v/>
      </c>
      <c r="H182" s="57">
        <f>IF($A182="","",SUMIFS('Bill Log'!$F$6:$F$2505,'Bill Log'!$B$6:$B$2505,$A182,'Bill Log'!$A$6:$A$2505,"&gt;="&amp;DATE($B$3,H$6,1),'Bill Log'!$A$6:$A$2505,"&lt;"&amp;EDATE(DATE($B$3,H$6,1),1)))</f>
        <v/>
      </c>
      <c r="I182" s="57">
        <f>IF($A182="","",SUMIFS('Bill Log'!$F$6:$F$2505,'Bill Log'!$B$6:$B$2505,$A182,'Bill Log'!$A$6:$A$2505,"&gt;="&amp;DATE($B$3,I$6,1),'Bill Log'!$A$6:$A$2505,"&lt;"&amp;EDATE(DATE($B$3,I$6,1),1)))</f>
        <v/>
      </c>
      <c r="J182" s="57">
        <f>IF($A182="","",SUMIFS('Bill Log'!$F$6:$F$2505,'Bill Log'!$B$6:$B$2505,$A182,'Bill Log'!$A$6:$A$2505,"&gt;="&amp;DATE($B$3,J$6,1),'Bill Log'!$A$6:$A$2505,"&lt;"&amp;EDATE(DATE($B$3,J$6,1),1)))</f>
        <v/>
      </c>
      <c r="K182" s="57">
        <f>IF($A182="","",SUMIFS('Bill Log'!$F$6:$F$2505,'Bill Log'!$B$6:$B$2505,$A182,'Bill Log'!$A$6:$A$2505,"&gt;="&amp;DATE($B$3,K$6,1),'Bill Log'!$A$6:$A$2505,"&lt;"&amp;EDATE(DATE($B$3,K$6,1),1)))</f>
        <v/>
      </c>
      <c r="L182" s="57">
        <f>IF($A182="","",SUMIFS('Bill Log'!$F$6:$F$2505,'Bill Log'!$B$6:$B$2505,$A182,'Bill Log'!$A$6:$A$2505,"&gt;="&amp;DATE($B$3,L$6,1),'Bill Log'!$A$6:$A$2505,"&lt;"&amp;EDATE(DATE($B$3,L$6,1),1)))</f>
        <v/>
      </c>
      <c r="M182" s="57">
        <f>IF($A182="","",SUMIFS('Bill Log'!$F$6:$F$2505,'Bill Log'!$B$6:$B$2505,$A182,'Bill Log'!$A$6:$A$2505,"&gt;="&amp;DATE($B$3,M$6,1),'Bill Log'!$A$6:$A$2505,"&lt;"&amp;EDATE(DATE($B$3,M$6,1),1)))</f>
        <v/>
      </c>
      <c r="N182" s="58">
        <f>IF($A182="","",SUM(B182:M182))</f>
        <v/>
      </c>
      <c r="O182" s="50" t="n"/>
    </row>
    <row r="183" ht="15" customHeight="1" s="36">
      <c r="A183" s="50">
        <f>IF(Lists!A152="","",Lists!A152)</f>
        <v/>
      </c>
      <c r="B183" s="57">
        <f>IF($A183="","",SUMIFS('Bill Log'!$F$6:$F$2505,'Bill Log'!$B$6:$B$2505,$A183,'Bill Log'!$A$6:$A$2505,"&gt;="&amp;DATE($B$3,B$6,1),'Bill Log'!$A$6:$A$2505,"&lt;"&amp;EDATE(DATE($B$3,B$6,1),1)))</f>
        <v/>
      </c>
      <c r="C183" s="57">
        <f>IF($A183="","",SUMIFS('Bill Log'!$F$6:$F$2505,'Bill Log'!$B$6:$B$2505,$A183,'Bill Log'!$A$6:$A$2505,"&gt;="&amp;DATE($B$3,C$6,1),'Bill Log'!$A$6:$A$2505,"&lt;"&amp;EDATE(DATE($B$3,C$6,1),1)))</f>
        <v/>
      </c>
      <c r="D183" s="57">
        <f>IF($A183="","",SUMIFS('Bill Log'!$F$6:$F$2505,'Bill Log'!$B$6:$B$2505,$A183,'Bill Log'!$A$6:$A$2505,"&gt;="&amp;DATE($B$3,D$6,1),'Bill Log'!$A$6:$A$2505,"&lt;"&amp;EDATE(DATE($B$3,D$6,1),1)))</f>
        <v/>
      </c>
      <c r="E183" s="57">
        <f>IF($A183="","",SUMIFS('Bill Log'!$F$6:$F$2505,'Bill Log'!$B$6:$B$2505,$A183,'Bill Log'!$A$6:$A$2505,"&gt;="&amp;DATE($B$3,E$6,1),'Bill Log'!$A$6:$A$2505,"&lt;"&amp;EDATE(DATE($B$3,E$6,1),1)))</f>
        <v/>
      </c>
      <c r="F183" s="57">
        <f>IF($A183="","",SUMIFS('Bill Log'!$F$6:$F$2505,'Bill Log'!$B$6:$B$2505,$A183,'Bill Log'!$A$6:$A$2505,"&gt;="&amp;DATE($B$3,F$6,1),'Bill Log'!$A$6:$A$2505,"&lt;"&amp;EDATE(DATE($B$3,F$6,1),1)))</f>
        <v/>
      </c>
      <c r="G183" s="57">
        <f>IF($A183="","",SUMIFS('Bill Log'!$F$6:$F$2505,'Bill Log'!$B$6:$B$2505,$A183,'Bill Log'!$A$6:$A$2505,"&gt;="&amp;DATE($B$3,G$6,1),'Bill Log'!$A$6:$A$2505,"&lt;"&amp;EDATE(DATE($B$3,G$6,1),1)))</f>
        <v/>
      </c>
      <c r="H183" s="57">
        <f>IF($A183="","",SUMIFS('Bill Log'!$F$6:$F$2505,'Bill Log'!$B$6:$B$2505,$A183,'Bill Log'!$A$6:$A$2505,"&gt;="&amp;DATE($B$3,H$6,1),'Bill Log'!$A$6:$A$2505,"&lt;"&amp;EDATE(DATE($B$3,H$6,1),1)))</f>
        <v/>
      </c>
      <c r="I183" s="57">
        <f>IF($A183="","",SUMIFS('Bill Log'!$F$6:$F$2505,'Bill Log'!$B$6:$B$2505,$A183,'Bill Log'!$A$6:$A$2505,"&gt;="&amp;DATE($B$3,I$6,1),'Bill Log'!$A$6:$A$2505,"&lt;"&amp;EDATE(DATE($B$3,I$6,1),1)))</f>
        <v/>
      </c>
      <c r="J183" s="57">
        <f>IF($A183="","",SUMIFS('Bill Log'!$F$6:$F$2505,'Bill Log'!$B$6:$B$2505,$A183,'Bill Log'!$A$6:$A$2505,"&gt;="&amp;DATE($B$3,J$6,1),'Bill Log'!$A$6:$A$2505,"&lt;"&amp;EDATE(DATE($B$3,J$6,1),1)))</f>
        <v/>
      </c>
      <c r="K183" s="57">
        <f>IF($A183="","",SUMIFS('Bill Log'!$F$6:$F$2505,'Bill Log'!$B$6:$B$2505,$A183,'Bill Log'!$A$6:$A$2505,"&gt;="&amp;DATE($B$3,K$6,1),'Bill Log'!$A$6:$A$2505,"&lt;"&amp;EDATE(DATE($B$3,K$6,1),1)))</f>
        <v/>
      </c>
      <c r="L183" s="57">
        <f>IF($A183="","",SUMIFS('Bill Log'!$F$6:$F$2505,'Bill Log'!$B$6:$B$2505,$A183,'Bill Log'!$A$6:$A$2505,"&gt;="&amp;DATE($B$3,L$6,1),'Bill Log'!$A$6:$A$2505,"&lt;"&amp;EDATE(DATE($B$3,L$6,1),1)))</f>
        <v/>
      </c>
      <c r="M183" s="57">
        <f>IF($A183="","",SUMIFS('Bill Log'!$F$6:$F$2505,'Bill Log'!$B$6:$B$2505,$A183,'Bill Log'!$A$6:$A$2505,"&gt;="&amp;DATE($B$3,M$6,1),'Bill Log'!$A$6:$A$2505,"&lt;"&amp;EDATE(DATE($B$3,M$6,1),1)))</f>
        <v/>
      </c>
      <c r="N183" s="58">
        <f>IF($A183="","",SUM(B183:M183))</f>
        <v/>
      </c>
      <c r="O183" s="50" t="n"/>
    </row>
    <row r="184" ht="15" customHeight="1" s="36">
      <c r="A184" s="50">
        <f>IF(Lists!A153="","",Lists!A153)</f>
        <v/>
      </c>
      <c r="B184" s="57">
        <f>IF($A184="","",SUMIFS('Bill Log'!$F$6:$F$2505,'Bill Log'!$B$6:$B$2505,$A184,'Bill Log'!$A$6:$A$2505,"&gt;="&amp;DATE($B$3,B$6,1),'Bill Log'!$A$6:$A$2505,"&lt;"&amp;EDATE(DATE($B$3,B$6,1),1)))</f>
        <v/>
      </c>
      <c r="C184" s="57">
        <f>IF($A184="","",SUMIFS('Bill Log'!$F$6:$F$2505,'Bill Log'!$B$6:$B$2505,$A184,'Bill Log'!$A$6:$A$2505,"&gt;="&amp;DATE($B$3,C$6,1),'Bill Log'!$A$6:$A$2505,"&lt;"&amp;EDATE(DATE($B$3,C$6,1),1)))</f>
        <v/>
      </c>
      <c r="D184" s="57">
        <f>IF($A184="","",SUMIFS('Bill Log'!$F$6:$F$2505,'Bill Log'!$B$6:$B$2505,$A184,'Bill Log'!$A$6:$A$2505,"&gt;="&amp;DATE($B$3,D$6,1),'Bill Log'!$A$6:$A$2505,"&lt;"&amp;EDATE(DATE($B$3,D$6,1),1)))</f>
        <v/>
      </c>
      <c r="E184" s="57">
        <f>IF($A184="","",SUMIFS('Bill Log'!$F$6:$F$2505,'Bill Log'!$B$6:$B$2505,$A184,'Bill Log'!$A$6:$A$2505,"&gt;="&amp;DATE($B$3,E$6,1),'Bill Log'!$A$6:$A$2505,"&lt;"&amp;EDATE(DATE($B$3,E$6,1),1)))</f>
        <v/>
      </c>
      <c r="F184" s="57">
        <f>IF($A184="","",SUMIFS('Bill Log'!$F$6:$F$2505,'Bill Log'!$B$6:$B$2505,$A184,'Bill Log'!$A$6:$A$2505,"&gt;="&amp;DATE($B$3,F$6,1),'Bill Log'!$A$6:$A$2505,"&lt;"&amp;EDATE(DATE($B$3,F$6,1),1)))</f>
        <v/>
      </c>
      <c r="G184" s="57">
        <f>IF($A184="","",SUMIFS('Bill Log'!$F$6:$F$2505,'Bill Log'!$B$6:$B$2505,$A184,'Bill Log'!$A$6:$A$2505,"&gt;="&amp;DATE($B$3,G$6,1),'Bill Log'!$A$6:$A$2505,"&lt;"&amp;EDATE(DATE($B$3,G$6,1),1)))</f>
        <v/>
      </c>
      <c r="H184" s="57">
        <f>IF($A184="","",SUMIFS('Bill Log'!$F$6:$F$2505,'Bill Log'!$B$6:$B$2505,$A184,'Bill Log'!$A$6:$A$2505,"&gt;="&amp;DATE($B$3,H$6,1),'Bill Log'!$A$6:$A$2505,"&lt;"&amp;EDATE(DATE($B$3,H$6,1),1)))</f>
        <v/>
      </c>
      <c r="I184" s="57">
        <f>IF($A184="","",SUMIFS('Bill Log'!$F$6:$F$2505,'Bill Log'!$B$6:$B$2505,$A184,'Bill Log'!$A$6:$A$2505,"&gt;="&amp;DATE($B$3,I$6,1),'Bill Log'!$A$6:$A$2505,"&lt;"&amp;EDATE(DATE($B$3,I$6,1),1)))</f>
        <v/>
      </c>
      <c r="J184" s="57">
        <f>IF($A184="","",SUMIFS('Bill Log'!$F$6:$F$2505,'Bill Log'!$B$6:$B$2505,$A184,'Bill Log'!$A$6:$A$2505,"&gt;="&amp;DATE($B$3,J$6,1),'Bill Log'!$A$6:$A$2505,"&lt;"&amp;EDATE(DATE($B$3,J$6,1),1)))</f>
        <v/>
      </c>
      <c r="K184" s="57">
        <f>IF($A184="","",SUMIFS('Bill Log'!$F$6:$F$2505,'Bill Log'!$B$6:$B$2505,$A184,'Bill Log'!$A$6:$A$2505,"&gt;="&amp;DATE($B$3,K$6,1),'Bill Log'!$A$6:$A$2505,"&lt;"&amp;EDATE(DATE($B$3,K$6,1),1)))</f>
        <v/>
      </c>
      <c r="L184" s="57">
        <f>IF($A184="","",SUMIFS('Bill Log'!$F$6:$F$2505,'Bill Log'!$B$6:$B$2505,$A184,'Bill Log'!$A$6:$A$2505,"&gt;="&amp;DATE($B$3,L$6,1),'Bill Log'!$A$6:$A$2505,"&lt;"&amp;EDATE(DATE($B$3,L$6,1),1)))</f>
        <v/>
      </c>
      <c r="M184" s="57">
        <f>IF($A184="","",SUMIFS('Bill Log'!$F$6:$F$2505,'Bill Log'!$B$6:$B$2505,$A184,'Bill Log'!$A$6:$A$2505,"&gt;="&amp;DATE($B$3,M$6,1),'Bill Log'!$A$6:$A$2505,"&lt;"&amp;EDATE(DATE($B$3,M$6,1),1)))</f>
        <v/>
      </c>
      <c r="N184" s="58">
        <f>IF($A184="","",SUM(B184:M184))</f>
        <v/>
      </c>
      <c r="O184" s="50" t="n"/>
    </row>
    <row r="185" ht="15" customHeight="1" s="36">
      <c r="A185" s="60" t="inlineStr">
        <is>
          <t>Listed payees total</t>
        </is>
      </c>
      <c r="B185" s="61">
        <f>SUM(B35:B184)</f>
        <v/>
      </c>
      <c r="C185" s="61">
        <f>SUM(C35:C184)</f>
        <v/>
      </c>
      <c r="D185" s="61">
        <f>SUM(D35:D184)</f>
        <v/>
      </c>
      <c r="E185" s="61">
        <f>SUM(E35:E184)</f>
        <v/>
      </c>
      <c r="F185" s="61">
        <f>SUM(F35:F184)</f>
        <v/>
      </c>
      <c r="G185" s="61">
        <f>SUM(G35:G184)</f>
        <v/>
      </c>
      <c r="H185" s="61">
        <f>SUM(H35:H184)</f>
        <v/>
      </c>
      <c r="I185" s="61">
        <f>SUM(I35:I184)</f>
        <v/>
      </c>
      <c r="J185" s="61">
        <f>SUM(J35:J184)</f>
        <v/>
      </c>
      <c r="K185" s="61">
        <f>SUM(K35:K184)</f>
        <v/>
      </c>
      <c r="L185" s="61">
        <f>SUM(L35:L184)</f>
        <v/>
      </c>
      <c r="M185" s="61">
        <f>SUM(M35:M184)</f>
        <v/>
      </c>
      <c r="N185" s="61">
        <f>SUM(N35:N184)</f>
        <v/>
      </c>
    </row>
    <row r="186" ht="15" customHeight="1" s="36">
      <c r="A186" s="50" t="inlineStr">
        <is>
          <t>Not on the Lists tab</t>
        </is>
      </c>
      <c r="B186" s="57">
        <f>B28-B185</f>
        <v/>
      </c>
      <c r="C186" s="57">
        <f>C28-C185</f>
        <v/>
      </c>
      <c r="D186" s="57">
        <f>D28-D185</f>
        <v/>
      </c>
      <c r="E186" s="57">
        <f>E28-E185</f>
        <v/>
      </c>
      <c r="F186" s="57">
        <f>F28-F185</f>
        <v/>
      </c>
      <c r="G186" s="57">
        <f>G28-G185</f>
        <v/>
      </c>
      <c r="H186" s="57">
        <f>H28-H185</f>
        <v/>
      </c>
      <c r="I186" s="57">
        <f>I28-I185</f>
        <v/>
      </c>
      <c r="J186" s="57">
        <f>J28-J185</f>
        <v/>
      </c>
      <c r="K186" s="57">
        <f>K28-K185</f>
        <v/>
      </c>
      <c r="L186" s="57">
        <f>L28-L185</f>
        <v/>
      </c>
      <c r="M186" s="57">
        <f>M28-M185</f>
        <v/>
      </c>
      <c r="N186" s="57">
        <f>N28-N185</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I234"/>
  <sheetViews>
    <sheetView showFormulas="0" showGridLines="1" showRowColHeaders="1" showZeros="1" rightToLeft="0" tabSelected="0" showOutlineSymbols="1" defaultGridColor="1"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baseColWidth="8" defaultColWidth="8.6796875" defaultRowHeight="15" zeroHeight="0" outlineLevelRow="0"/>
  <cols>
    <col width="40" customWidth="1" style="35" min="1" max="1"/>
    <col width="5" customWidth="1" style="35" min="2" max="2"/>
    <col width="15" customWidth="1" style="35" min="3" max="6"/>
    <col width="14" customWidth="1" style="35" min="7" max="9"/>
  </cols>
  <sheetData>
    <row r="1" ht="19.7" customHeight="1" s="36">
      <c r="A1" s="37" t="inlineStr">
        <is>
          <t>Year over Year</t>
        </is>
      </c>
    </row>
    <row r="2"/>
    <row r="3" ht="15" customHeight="1" s="36">
      <c r="A3" s="45" t="inlineStr">
        <is>
          <t>First year to show:</t>
        </is>
      </c>
      <c r="B3" s="53" t="n">
        <v>2025</v>
      </c>
      <c r="C3" s="40" t="inlineStr">
        <is>
          <t>← four years are shown, starting here</t>
        </is>
      </c>
    </row>
    <row r="4" ht="15" customHeight="1" s="36">
      <c r="A4" s="45" t="inlineStr">
        <is>
          <t>Compare through month #:</t>
        </is>
      </c>
      <c r="B4" s="64" t="n">
        <v>10</v>
      </c>
      <c r="C4" s="40" t="inlineStr">
        <is>
          <t>← 1–12. Used for the fair 'same period' comparisons, since the current year is incomplete</t>
        </is>
      </c>
    </row>
    <row r="5" ht="15" customHeight="1" s="36">
      <c r="A5" s="65" t="n"/>
    </row>
    <row r="6"/>
    <row r="7" ht="15" customHeight="1" s="36">
      <c r="A7" s="54" t="inlineStr">
        <is>
          <t>Total paid by month</t>
        </is>
      </c>
    </row>
    <row r="8" ht="15" customHeight="1" s="36">
      <c r="A8" s="55" t="inlineStr">
        <is>
          <t>year #</t>
        </is>
      </c>
      <c r="C8" s="66">
        <f>$B$3</f>
        <v/>
      </c>
      <c r="D8" s="66">
        <f>C8+1</f>
        <v/>
      </c>
      <c r="E8" s="66">
        <f>D8+1</f>
        <v/>
      </c>
      <c r="F8" s="66">
        <f>E8+1</f>
        <v/>
      </c>
    </row>
    <row r="9" ht="27.75" customHeight="1" s="36">
      <c r="A9" s="48" t="inlineStr">
        <is>
          <t>Month</t>
        </is>
      </c>
      <c r="B9" s="48" t="n"/>
      <c r="C9" s="48">
        <f>TEXT(C$8,"0")</f>
        <v/>
      </c>
      <c r="D9" s="48">
        <f>TEXT(D$8,"0")</f>
        <v/>
      </c>
      <c r="E9" s="48">
        <f>TEXT(E$8,"0")</f>
        <v/>
      </c>
      <c r="F9" s="48">
        <f>TEXT(F$8,"0")</f>
        <v/>
      </c>
      <c r="G9" s="48">
        <f>D9&amp;" vs "&amp;C9</f>
        <v/>
      </c>
      <c r="H9" s="48">
        <f>E9&amp;" vs "&amp;D9</f>
        <v/>
      </c>
      <c r="I9" s="48">
        <f>F9&amp;" vs "&amp;E9</f>
        <v/>
      </c>
    </row>
    <row r="10" ht="15" customHeight="1" s="36">
      <c r="A10" s="50" t="inlineStr">
        <is>
          <t>Jan</t>
        </is>
      </c>
      <c r="B10" s="50" t="n">
        <v>1</v>
      </c>
      <c r="C10" s="57">
        <f>SUMIFS('Bill Log'!$F$6:$F$2505,'Bill Log'!$A$6:$A$2505,"&gt;="&amp;DATE(C$8,$B10,1),'Bill Log'!$A$6:$A$2505,"&lt;"&amp;EDATE(DATE(C$8,$B10,1),1))</f>
        <v/>
      </c>
      <c r="D10" s="57">
        <f>SUMIFS('Bill Log'!$F$6:$F$2505,'Bill Log'!$A$6:$A$2505,"&gt;="&amp;DATE(D$8,$B10,1),'Bill Log'!$A$6:$A$2505,"&lt;"&amp;EDATE(DATE(D$8,$B10,1),1))</f>
        <v/>
      </c>
      <c r="E10" s="57">
        <f>SUMIFS('Bill Log'!$F$6:$F$2505,'Bill Log'!$A$6:$A$2505,"&gt;="&amp;DATE(E$8,$B10,1),'Bill Log'!$A$6:$A$2505,"&lt;"&amp;EDATE(DATE(E$8,$B10,1),1))</f>
        <v/>
      </c>
      <c r="F10" s="57">
        <f>SUMIFS('Bill Log'!$F$6:$F$2505,'Bill Log'!$A$6:$A$2505,"&gt;="&amp;DATE(F$8,$B10,1),'Bill Log'!$A$6:$A$2505,"&lt;"&amp;EDATE(DATE(F$8,$B10,1),1))</f>
        <v/>
      </c>
      <c r="G10" s="59">
        <f>IF(OR(C10=0,D10=0),"",D10/C10-1)</f>
        <v/>
      </c>
      <c r="H10" s="59">
        <f>IF(OR(D10=0,E10=0),"",E10/D10-1)</f>
        <v/>
      </c>
      <c r="I10" s="59">
        <f>IF(OR(E10=0,F10=0),"",F10/E10-1)</f>
        <v/>
      </c>
    </row>
    <row r="11" ht="15" customHeight="1" s="36">
      <c r="A11" s="50" t="inlineStr">
        <is>
          <t>Feb</t>
        </is>
      </c>
      <c r="B11" s="50" t="n">
        <v>2</v>
      </c>
      <c r="C11" s="57">
        <f>SUMIFS('Bill Log'!$F$6:$F$2505,'Bill Log'!$A$6:$A$2505,"&gt;="&amp;DATE(C$8,$B11,1),'Bill Log'!$A$6:$A$2505,"&lt;"&amp;EDATE(DATE(C$8,$B11,1),1))</f>
        <v/>
      </c>
      <c r="D11" s="57">
        <f>SUMIFS('Bill Log'!$F$6:$F$2505,'Bill Log'!$A$6:$A$2505,"&gt;="&amp;DATE(D$8,$B11,1),'Bill Log'!$A$6:$A$2505,"&lt;"&amp;EDATE(DATE(D$8,$B11,1),1))</f>
        <v/>
      </c>
      <c r="E11" s="57">
        <f>SUMIFS('Bill Log'!$F$6:$F$2505,'Bill Log'!$A$6:$A$2505,"&gt;="&amp;DATE(E$8,$B11,1),'Bill Log'!$A$6:$A$2505,"&lt;"&amp;EDATE(DATE(E$8,$B11,1),1))</f>
        <v/>
      </c>
      <c r="F11" s="57">
        <f>SUMIFS('Bill Log'!$F$6:$F$2505,'Bill Log'!$A$6:$A$2505,"&gt;="&amp;DATE(F$8,$B11,1),'Bill Log'!$A$6:$A$2505,"&lt;"&amp;EDATE(DATE(F$8,$B11,1),1))</f>
        <v/>
      </c>
      <c r="G11" s="59">
        <f>IF(OR(C11=0,D11=0),"",D11/C11-1)</f>
        <v/>
      </c>
      <c r="H11" s="59">
        <f>IF(OR(D11=0,E11=0),"",E11/D11-1)</f>
        <v/>
      </c>
      <c r="I11" s="59">
        <f>IF(OR(E11=0,F11=0),"",F11/E11-1)</f>
        <v/>
      </c>
    </row>
    <row r="12" ht="15" customHeight="1" s="36">
      <c r="A12" s="50" t="inlineStr">
        <is>
          <t>Mar</t>
        </is>
      </c>
      <c r="B12" s="50" t="n">
        <v>3</v>
      </c>
      <c r="C12" s="57">
        <f>SUMIFS('Bill Log'!$F$6:$F$2505,'Bill Log'!$A$6:$A$2505,"&gt;="&amp;DATE(C$8,$B12,1),'Bill Log'!$A$6:$A$2505,"&lt;"&amp;EDATE(DATE(C$8,$B12,1),1))</f>
        <v/>
      </c>
      <c r="D12" s="57">
        <f>SUMIFS('Bill Log'!$F$6:$F$2505,'Bill Log'!$A$6:$A$2505,"&gt;="&amp;DATE(D$8,$B12,1),'Bill Log'!$A$6:$A$2505,"&lt;"&amp;EDATE(DATE(D$8,$B12,1),1))</f>
        <v/>
      </c>
      <c r="E12" s="57">
        <f>SUMIFS('Bill Log'!$F$6:$F$2505,'Bill Log'!$A$6:$A$2505,"&gt;="&amp;DATE(E$8,$B12,1),'Bill Log'!$A$6:$A$2505,"&lt;"&amp;EDATE(DATE(E$8,$B12,1),1))</f>
        <v/>
      </c>
      <c r="F12" s="57">
        <f>SUMIFS('Bill Log'!$F$6:$F$2505,'Bill Log'!$A$6:$A$2505,"&gt;="&amp;DATE(F$8,$B12,1),'Bill Log'!$A$6:$A$2505,"&lt;"&amp;EDATE(DATE(F$8,$B12,1),1))</f>
        <v/>
      </c>
      <c r="G12" s="59">
        <f>IF(OR(C12=0,D12=0),"",D12/C12-1)</f>
        <v/>
      </c>
      <c r="H12" s="59">
        <f>IF(OR(D12=0,E12=0),"",E12/D12-1)</f>
        <v/>
      </c>
      <c r="I12" s="59">
        <f>IF(OR(E12=0,F12=0),"",F12/E12-1)</f>
        <v/>
      </c>
    </row>
    <row r="13" ht="15" customHeight="1" s="36">
      <c r="A13" s="50" t="inlineStr">
        <is>
          <t>Apr</t>
        </is>
      </c>
      <c r="B13" s="50" t="n">
        <v>4</v>
      </c>
      <c r="C13" s="57">
        <f>SUMIFS('Bill Log'!$F$6:$F$2505,'Bill Log'!$A$6:$A$2505,"&gt;="&amp;DATE(C$8,$B13,1),'Bill Log'!$A$6:$A$2505,"&lt;"&amp;EDATE(DATE(C$8,$B13,1),1))</f>
        <v/>
      </c>
      <c r="D13" s="57">
        <f>SUMIFS('Bill Log'!$F$6:$F$2505,'Bill Log'!$A$6:$A$2505,"&gt;="&amp;DATE(D$8,$B13,1),'Bill Log'!$A$6:$A$2505,"&lt;"&amp;EDATE(DATE(D$8,$B13,1),1))</f>
        <v/>
      </c>
      <c r="E13" s="57">
        <f>SUMIFS('Bill Log'!$F$6:$F$2505,'Bill Log'!$A$6:$A$2505,"&gt;="&amp;DATE(E$8,$B13,1),'Bill Log'!$A$6:$A$2505,"&lt;"&amp;EDATE(DATE(E$8,$B13,1),1))</f>
        <v/>
      </c>
      <c r="F13" s="57">
        <f>SUMIFS('Bill Log'!$F$6:$F$2505,'Bill Log'!$A$6:$A$2505,"&gt;="&amp;DATE(F$8,$B13,1),'Bill Log'!$A$6:$A$2505,"&lt;"&amp;EDATE(DATE(F$8,$B13,1),1))</f>
        <v/>
      </c>
      <c r="G13" s="59">
        <f>IF(OR(C13=0,D13=0),"",D13/C13-1)</f>
        <v/>
      </c>
      <c r="H13" s="59">
        <f>IF(OR(D13=0,E13=0),"",E13/D13-1)</f>
        <v/>
      </c>
      <c r="I13" s="59">
        <f>IF(OR(E13=0,F13=0),"",F13/E13-1)</f>
        <v/>
      </c>
    </row>
    <row r="14" ht="15" customHeight="1" s="36">
      <c r="A14" s="50" t="inlineStr">
        <is>
          <t>May</t>
        </is>
      </c>
      <c r="B14" s="50" t="n">
        <v>5</v>
      </c>
      <c r="C14" s="57">
        <f>SUMIFS('Bill Log'!$F$6:$F$2505,'Bill Log'!$A$6:$A$2505,"&gt;="&amp;DATE(C$8,$B14,1),'Bill Log'!$A$6:$A$2505,"&lt;"&amp;EDATE(DATE(C$8,$B14,1),1))</f>
        <v/>
      </c>
      <c r="D14" s="57">
        <f>SUMIFS('Bill Log'!$F$6:$F$2505,'Bill Log'!$A$6:$A$2505,"&gt;="&amp;DATE(D$8,$B14,1),'Bill Log'!$A$6:$A$2505,"&lt;"&amp;EDATE(DATE(D$8,$B14,1),1))</f>
        <v/>
      </c>
      <c r="E14" s="57">
        <f>SUMIFS('Bill Log'!$F$6:$F$2505,'Bill Log'!$A$6:$A$2505,"&gt;="&amp;DATE(E$8,$B14,1),'Bill Log'!$A$6:$A$2505,"&lt;"&amp;EDATE(DATE(E$8,$B14,1),1))</f>
        <v/>
      </c>
      <c r="F14" s="57">
        <f>SUMIFS('Bill Log'!$F$6:$F$2505,'Bill Log'!$A$6:$A$2505,"&gt;="&amp;DATE(F$8,$B14,1),'Bill Log'!$A$6:$A$2505,"&lt;"&amp;EDATE(DATE(F$8,$B14,1),1))</f>
        <v/>
      </c>
      <c r="G14" s="59">
        <f>IF(OR(C14=0,D14=0),"",D14/C14-1)</f>
        <v/>
      </c>
      <c r="H14" s="59">
        <f>IF(OR(D14=0,E14=0),"",E14/D14-1)</f>
        <v/>
      </c>
      <c r="I14" s="59">
        <f>IF(OR(E14=0,F14=0),"",F14/E14-1)</f>
        <v/>
      </c>
    </row>
    <row r="15" ht="15" customHeight="1" s="36">
      <c r="A15" s="50" t="inlineStr">
        <is>
          <t>Jun</t>
        </is>
      </c>
      <c r="B15" s="50" t="n">
        <v>6</v>
      </c>
      <c r="C15" s="57">
        <f>SUMIFS('Bill Log'!$F$6:$F$2505,'Bill Log'!$A$6:$A$2505,"&gt;="&amp;DATE(C$8,$B15,1),'Bill Log'!$A$6:$A$2505,"&lt;"&amp;EDATE(DATE(C$8,$B15,1),1))</f>
        <v/>
      </c>
      <c r="D15" s="57">
        <f>SUMIFS('Bill Log'!$F$6:$F$2505,'Bill Log'!$A$6:$A$2505,"&gt;="&amp;DATE(D$8,$B15,1),'Bill Log'!$A$6:$A$2505,"&lt;"&amp;EDATE(DATE(D$8,$B15,1),1))</f>
        <v/>
      </c>
      <c r="E15" s="57">
        <f>SUMIFS('Bill Log'!$F$6:$F$2505,'Bill Log'!$A$6:$A$2505,"&gt;="&amp;DATE(E$8,$B15,1),'Bill Log'!$A$6:$A$2505,"&lt;"&amp;EDATE(DATE(E$8,$B15,1),1))</f>
        <v/>
      </c>
      <c r="F15" s="57">
        <f>SUMIFS('Bill Log'!$F$6:$F$2505,'Bill Log'!$A$6:$A$2505,"&gt;="&amp;DATE(F$8,$B15,1),'Bill Log'!$A$6:$A$2505,"&lt;"&amp;EDATE(DATE(F$8,$B15,1),1))</f>
        <v/>
      </c>
      <c r="G15" s="59">
        <f>IF(OR(C15=0,D15=0),"",D15/C15-1)</f>
        <v/>
      </c>
      <c r="H15" s="59">
        <f>IF(OR(D15=0,E15=0),"",E15/D15-1)</f>
        <v/>
      </c>
      <c r="I15" s="59">
        <f>IF(OR(E15=0,F15=0),"",F15/E15-1)</f>
        <v/>
      </c>
    </row>
    <row r="16" ht="15" customHeight="1" s="36">
      <c r="A16" s="50" t="inlineStr">
        <is>
          <t>Jul</t>
        </is>
      </c>
      <c r="B16" s="50" t="n">
        <v>7</v>
      </c>
      <c r="C16" s="57">
        <f>SUMIFS('Bill Log'!$F$6:$F$2505,'Bill Log'!$A$6:$A$2505,"&gt;="&amp;DATE(C$8,$B16,1),'Bill Log'!$A$6:$A$2505,"&lt;"&amp;EDATE(DATE(C$8,$B16,1),1))</f>
        <v/>
      </c>
      <c r="D16" s="57">
        <f>SUMIFS('Bill Log'!$F$6:$F$2505,'Bill Log'!$A$6:$A$2505,"&gt;="&amp;DATE(D$8,$B16,1),'Bill Log'!$A$6:$A$2505,"&lt;"&amp;EDATE(DATE(D$8,$B16,1),1))</f>
        <v/>
      </c>
      <c r="E16" s="57">
        <f>SUMIFS('Bill Log'!$F$6:$F$2505,'Bill Log'!$A$6:$A$2505,"&gt;="&amp;DATE(E$8,$B16,1),'Bill Log'!$A$6:$A$2505,"&lt;"&amp;EDATE(DATE(E$8,$B16,1),1))</f>
        <v/>
      </c>
      <c r="F16" s="57">
        <f>SUMIFS('Bill Log'!$F$6:$F$2505,'Bill Log'!$A$6:$A$2505,"&gt;="&amp;DATE(F$8,$B16,1),'Bill Log'!$A$6:$A$2505,"&lt;"&amp;EDATE(DATE(F$8,$B16,1),1))</f>
        <v/>
      </c>
      <c r="G16" s="59">
        <f>IF(OR(C16=0,D16=0),"",D16/C16-1)</f>
        <v/>
      </c>
      <c r="H16" s="59">
        <f>IF(OR(D16=0,E16=0),"",E16/D16-1)</f>
        <v/>
      </c>
      <c r="I16" s="59">
        <f>IF(OR(E16=0,F16=0),"",F16/E16-1)</f>
        <v/>
      </c>
    </row>
    <row r="17" ht="15" customHeight="1" s="36">
      <c r="A17" s="50" t="inlineStr">
        <is>
          <t>Aug</t>
        </is>
      </c>
      <c r="B17" s="50" t="n">
        <v>8</v>
      </c>
      <c r="C17" s="57">
        <f>SUMIFS('Bill Log'!$F$6:$F$2505,'Bill Log'!$A$6:$A$2505,"&gt;="&amp;DATE(C$8,$B17,1),'Bill Log'!$A$6:$A$2505,"&lt;"&amp;EDATE(DATE(C$8,$B17,1),1))</f>
        <v/>
      </c>
      <c r="D17" s="57">
        <f>SUMIFS('Bill Log'!$F$6:$F$2505,'Bill Log'!$A$6:$A$2505,"&gt;="&amp;DATE(D$8,$B17,1),'Bill Log'!$A$6:$A$2505,"&lt;"&amp;EDATE(DATE(D$8,$B17,1),1))</f>
        <v/>
      </c>
      <c r="E17" s="57">
        <f>SUMIFS('Bill Log'!$F$6:$F$2505,'Bill Log'!$A$6:$A$2505,"&gt;="&amp;DATE(E$8,$B17,1),'Bill Log'!$A$6:$A$2505,"&lt;"&amp;EDATE(DATE(E$8,$B17,1),1))</f>
        <v/>
      </c>
      <c r="F17" s="57">
        <f>SUMIFS('Bill Log'!$F$6:$F$2505,'Bill Log'!$A$6:$A$2505,"&gt;="&amp;DATE(F$8,$B17,1),'Bill Log'!$A$6:$A$2505,"&lt;"&amp;EDATE(DATE(F$8,$B17,1),1))</f>
        <v/>
      </c>
      <c r="G17" s="59">
        <f>IF(OR(C17=0,D17=0),"",D17/C17-1)</f>
        <v/>
      </c>
      <c r="H17" s="59">
        <f>IF(OR(D17=0,E17=0),"",E17/D17-1)</f>
        <v/>
      </c>
      <c r="I17" s="59">
        <f>IF(OR(E17=0,F17=0),"",F17/E17-1)</f>
        <v/>
      </c>
    </row>
    <row r="18" ht="15" customHeight="1" s="36">
      <c r="A18" s="50" t="inlineStr">
        <is>
          <t>Sep</t>
        </is>
      </c>
      <c r="B18" s="50" t="n">
        <v>9</v>
      </c>
      <c r="C18" s="57">
        <f>SUMIFS('Bill Log'!$F$6:$F$2505,'Bill Log'!$A$6:$A$2505,"&gt;="&amp;DATE(C$8,$B18,1),'Bill Log'!$A$6:$A$2505,"&lt;"&amp;EDATE(DATE(C$8,$B18,1),1))</f>
        <v/>
      </c>
      <c r="D18" s="57">
        <f>SUMIFS('Bill Log'!$F$6:$F$2505,'Bill Log'!$A$6:$A$2505,"&gt;="&amp;DATE(D$8,$B18,1),'Bill Log'!$A$6:$A$2505,"&lt;"&amp;EDATE(DATE(D$8,$B18,1),1))</f>
        <v/>
      </c>
      <c r="E18" s="57">
        <f>SUMIFS('Bill Log'!$F$6:$F$2505,'Bill Log'!$A$6:$A$2505,"&gt;="&amp;DATE(E$8,$B18,1),'Bill Log'!$A$6:$A$2505,"&lt;"&amp;EDATE(DATE(E$8,$B18,1),1))</f>
        <v/>
      </c>
      <c r="F18" s="57">
        <f>SUMIFS('Bill Log'!$F$6:$F$2505,'Bill Log'!$A$6:$A$2505,"&gt;="&amp;DATE(F$8,$B18,1),'Bill Log'!$A$6:$A$2505,"&lt;"&amp;EDATE(DATE(F$8,$B18,1),1))</f>
        <v/>
      </c>
      <c r="G18" s="59">
        <f>IF(OR(C18=0,D18=0),"",D18/C18-1)</f>
        <v/>
      </c>
      <c r="H18" s="59">
        <f>IF(OR(D18=0,E18=0),"",E18/D18-1)</f>
        <v/>
      </c>
      <c r="I18" s="59">
        <f>IF(OR(E18=0,F18=0),"",F18/E18-1)</f>
        <v/>
      </c>
    </row>
    <row r="19" ht="15" customHeight="1" s="36">
      <c r="A19" s="50" t="inlineStr">
        <is>
          <t>Oct</t>
        </is>
      </c>
      <c r="B19" s="50" t="n">
        <v>10</v>
      </c>
      <c r="C19" s="57">
        <f>SUMIFS('Bill Log'!$F$6:$F$2505,'Bill Log'!$A$6:$A$2505,"&gt;="&amp;DATE(C$8,$B19,1),'Bill Log'!$A$6:$A$2505,"&lt;"&amp;EDATE(DATE(C$8,$B19,1),1))</f>
        <v/>
      </c>
      <c r="D19" s="57">
        <f>SUMIFS('Bill Log'!$F$6:$F$2505,'Bill Log'!$A$6:$A$2505,"&gt;="&amp;DATE(D$8,$B19,1),'Bill Log'!$A$6:$A$2505,"&lt;"&amp;EDATE(DATE(D$8,$B19,1),1))</f>
        <v/>
      </c>
      <c r="E19" s="57">
        <f>SUMIFS('Bill Log'!$F$6:$F$2505,'Bill Log'!$A$6:$A$2505,"&gt;="&amp;DATE(E$8,$B19,1),'Bill Log'!$A$6:$A$2505,"&lt;"&amp;EDATE(DATE(E$8,$B19,1),1))</f>
        <v/>
      </c>
      <c r="F19" s="57">
        <f>SUMIFS('Bill Log'!$F$6:$F$2505,'Bill Log'!$A$6:$A$2505,"&gt;="&amp;DATE(F$8,$B19,1),'Bill Log'!$A$6:$A$2505,"&lt;"&amp;EDATE(DATE(F$8,$B19,1),1))</f>
        <v/>
      </c>
      <c r="G19" s="59">
        <f>IF(OR(C19=0,D19=0),"",D19/C19-1)</f>
        <v/>
      </c>
      <c r="H19" s="59">
        <f>IF(OR(D19=0,E19=0),"",E19/D19-1)</f>
        <v/>
      </c>
      <c r="I19" s="59">
        <f>IF(OR(E19=0,F19=0),"",F19/E19-1)</f>
        <v/>
      </c>
    </row>
    <row r="20" ht="15" customHeight="1" s="36">
      <c r="A20" s="50" t="inlineStr">
        <is>
          <t>Nov</t>
        </is>
      </c>
      <c r="B20" s="50" t="n">
        <v>11</v>
      </c>
      <c r="C20" s="57">
        <f>SUMIFS('Bill Log'!$F$6:$F$2505,'Bill Log'!$A$6:$A$2505,"&gt;="&amp;DATE(C$8,$B20,1),'Bill Log'!$A$6:$A$2505,"&lt;"&amp;EDATE(DATE(C$8,$B20,1),1))</f>
        <v/>
      </c>
      <c r="D20" s="57">
        <f>SUMIFS('Bill Log'!$F$6:$F$2505,'Bill Log'!$A$6:$A$2505,"&gt;="&amp;DATE(D$8,$B20,1),'Bill Log'!$A$6:$A$2505,"&lt;"&amp;EDATE(DATE(D$8,$B20,1),1))</f>
        <v/>
      </c>
      <c r="E20" s="57">
        <f>SUMIFS('Bill Log'!$F$6:$F$2505,'Bill Log'!$A$6:$A$2505,"&gt;="&amp;DATE(E$8,$B20,1),'Bill Log'!$A$6:$A$2505,"&lt;"&amp;EDATE(DATE(E$8,$B20,1),1))</f>
        <v/>
      </c>
      <c r="F20" s="57">
        <f>SUMIFS('Bill Log'!$F$6:$F$2505,'Bill Log'!$A$6:$A$2505,"&gt;="&amp;DATE(F$8,$B20,1),'Bill Log'!$A$6:$A$2505,"&lt;"&amp;EDATE(DATE(F$8,$B20,1),1))</f>
        <v/>
      </c>
      <c r="G20" s="59">
        <f>IF(OR(C20=0,D20=0),"",D20/C20-1)</f>
        <v/>
      </c>
      <c r="H20" s="59">
        <f>IF(OR(D20=0,E20=0),"",E20/D20-1)</f>
        <v/>
      </c>
      <c r="I20" s="59">
        <f>IF(OR(E20=0,F20=0),"",F20/E20-1)</f>
        <v/>
      </c>
    </row>
    <row r="21" ht="15" customHeight="1" s="36">
      <c r="A21" s="50" t="inlineStr">
        <is>
          <t>Dec</t>
        </is>
      </c>
      <c r="B21" s="50" t="n">
        <v>12</v>
      </c>
      <c r="C21" s="57">
        <f>SUMIFS('Bill Log'!$F$6:$F$2505,'Bill Log'!$A$6:$A$2505,"&gt;="&amp;DATE(C$8,$B21,1),'Bill Log'!$A$6:$A$2505,"&lt;"&amp;EDATE(DATE(C$8,$B21,1),1))</f>
        <v/>
      </c>
      <c r="D21" s="57">
        <f>SUMIFS('Bill Log'!$F$6:$F$2505,'Bill Log'!$A$6:$A$2505,"&gt;="&amp;DATE(D$8,$B21,1),'Bill Log'!$A$6:$A$2505,"&lt;"&amp;EDATE(DATE(D$8,$B21,1),1))</f>
        <v/>
      </c>
      <c r="E21" s="57">
        <f>SUMIFS('Bill Log'!$F$6:$F$2505,'Bill Log'!$A$6:$A$2505,"&gt;="&amp;DATE(E$8,$B21,1),'Bill Log'!$A$6:$A$2505,"&lt;"&amp;EDATE(DATE(E$8,$B21,1),1))</f>
        <v/>
      </c>
      <c r="F21" s="57">
        <f>SUMIFS('Bill Log'!$F$6:$F$2505,'Bill Log'!$A$6:$A$2505,"&gt;="&amp;DATE(F$8,$B21,1),'Bill Log'!$A$6:$A$2505,"&lt;"&amp;EDATE(DATE(F$8,$B21,1),1))</f>
        <v/>
      </c>
      <c r="G21" s="59">
        <f>IF(OR(C21=0,D21=0),"",D21/C21-1)</f>
        <v/>
      </c>
      <c r="H21" s="59">
        <f>IF(OR(D21=0,E21=0),"",E21/D21-1)</f>
        <v/>
      </c>
      <c r="I21" s="59">
        <f>IF(OR(E21=0,F21=0),"",F21/E21-1)</f>
        <v/>
      </c>
    </row>
    <row r="22" ht="15" customHeight="1" s="36">
      <c r="A22" s="60" t="inlineStr">
        <is>
          <t>Full-year total</t>
        </is>
      </c>
      <c r="B22" s="60" t="n"/>
      <c r="C22" s="61">
        <f>SUM(C10:C21)</f>
        <v/>
      </c>
      <c r="D22" s="61">
        <f>SUM(D10:D21)</f>
        <v/>
      </c>
      <c r="E22" s="61">
        <f>SUM(E10:E21)</f>
        <v/>
      </c>
      <c r="F22" s="61">
        <f>SUM(F10:F21)</f>
        <v/>
      </c>
      <c r="G22" s="62">
        <f>IF(OR(C22=0,D22=0),"",D22/C22-1)</f>
        <v/>
      </c>
      <c r="H22" s="62">
        <f>IF(OR(D22=0,E22=0),"",E22/D22-1)</f>
        <v/>
      </c>
      <c r="I22" s="62">
        <f>IF(OR(E22=0,F22=0),"",F22/E22-1)</f>
        <v/>
      </c>
    </row>
    <row r="23" ht="15" customHeight="1" s="36">
      <c r="A23" s="60">
        <f>"Jan–"&amp;TEXT(DATE(2000,$B$4,1),"mmm")&amp;" only (same period)"</f>
        <v/>
      </c>
      <c r="B23" s="60" t="n"/>
      <c r="C23" s="61">
        <f>SUMIFS('Bill Log'!$F$6:$F$2505,'Bill Log'!$A$6:$A$2505,"&gt;="&amp;DATE(C$8,1,1),'Bill Log'!$A$6:$A$2505,"&lt;"&amp;EDATE(DATE(C$8,1,1),$B$4))</f>
        <v/>
      </c>
      <c r="D23" s="61">
        <f>SUMIFS('Bill Log'!$F$6:$F$2505,'Bill Log'!$A$6:$A$2505,"&gt;="&amp;DATE(D$8,1,1),'Bill Log'!$A$6:$A$2505,"&lt;"&amp;EDATE(DATE(D$8,1,1),$B$4))</f>
        <v/>
      </c>
      <c r="E23" s="61">
        <f>SUMIFS('Bill Log'!$F$6:$F$2505,'Bill Log'!$A$6:$A$2505,"&gt;="&amp;DATE(E$8,1,1),'Bill Log'!$A$6:$A$2505,"&lt;"&amp;EDATE(DATE(E$8,1,1),$B$4))</f>
        <v/>
      </c>
      <c r="F23" s="61">
        <f>SUMIFS('Bill Log'!$F$6:$F$2505,'Bill Log'!$A$6:$A$2505,"&gt;="&amp;DATE(F$8,1,1),'Bill Log'!$A$6:$A$2505,"&lt;"&amp;EDATE(DATE(F$8,1,1),$B$4))</f>
        <v/>
      </c>
      <c r="G23" s="62">
        <f>IF(OR(C23=0,D23=0),"",D23/C23-1)</f>
        <v/>
      </c>
      <c r="H23" s="62">
        <f>IF(OR(D23=0,E23=0),"",E23/D23-1)</f>
        <v/>
      </c>
      <c r="I23" s="62">
        <f>IF(OR(E23=0,F23=0),"",F23/E23-1)</f>
        <v/>
      </c>
    </row>
    <row r="24" ht="15" customHeight="1" s="36">
      <c r="A24" s="50" t="inlineStr">
        <is>
          <t>Average per month (months with payments)</t>
        </is>
      </c>
      <c r="B24" s="50" t="n"/>
      <c r="C24" s="57">
        <f>IFERROR(C22/COUNTIF(C10:C21,"&gt;0"),0)</f>
        <v/>
      </c>
      <c r="D24" s="57">
        <f>IFERROR(D22/COUNTIF(D10:D21,"&gt;0"),0)</f>
        <v/>
      </c>
      <c r="E24" s="57">
        <f>IFERROR(E22/COUNTIF(E10:E21,"&gt;0"),0)</f>
        <v/>
      </c>
      <c r="F24" s="57">
        <f>IFERROR(F22/COUNTIF(F10:F21,"&gt;0"),0)</f>
        <v/>
      </c>
      <c r="G24" s="59" t="n"/>
      <c r="H24" s="59" t="n"/>
      <c r="I24" s="59" t="n"/>
    </row>
    <row r="25" ht="15" customHeight="1" s="36">
      <c r="A25" s="50" t="inlineStr">
        <is>
          <t xml:space="preserve">  Bills (recurring) – full year</t>
        </is>
      </c>
      <c r="B25" s="50" t="n"/>
      <c r="C25" s="57">
        <f>SUMIFS('Bill Log'!$F$6:$F$2505,'Bill Log'!$D$6:$D$2505,"Bill",'Bill Log'!$A$6:$A$2505,"&gt;="&amp;DATE(C$8,1,1),'Bill Log'!$A$6:$A$2505,"&lt;"&amp;DATE(C$8+1,1,1))</f>
        <v/>
      </c>
      <c r="D25" s="57">
        <f>SUMIFS('Bill Log'!$F$6:$F$2505,'Bill Log'!$D$6:$D$2505,"Bill",'Bill Log'!$A$6:$A$2505,"&gt;="&amp;DATE(D$8,1,1),'Bill Log'!$A$6:$A$2505,"&lt;"&amp;DATE(D$8+1,1,1))</f>
        <v/>
      </c>
      <c r="E25" s="57">
        <f>SUMIFS('Bill Log'!$F$6:$F$2505,'Bill Log'!$D$6:$D$2505,"Bill",'Bill Log'!$A$6:$A$2505,"&gt;="&amp;DATE(E$8,1,1),'Bill Log'!$A$6:$A$2505,"&lt;"&amp;DATE(E$8+1,1,1))</f>
        <v/>
      </c>
      <c r="F25" s="57">
        <f>SUMIFS('Bill Log'!$F$6:$F$2505,'Bill Log'!$D$6:$D$2505,"Bill",'Bill Log'!$A$6:$A$2505,"&gt;="&amp;DATE(F$8,1,1),'Bill Log'!$A$6:$A$2505,"&lt;"&amp;DATE(F$8+1,1,1))</f>
        <v/>
      </c>
      <c r="G25" s="59">
        <f>IF(OR(C25=0,D25=0),"",D25/C25-1)</f>
        <v/>
      </c>
      <c r="H25" s="59">
        <f>IF(OR(D25=0,E25=0),"",E25/D25-1)</f>
        <v/>
      </c>
      <c r="I25" s="59">
        <f>IF(OR(E25=0,F25=0),"",F25/E25-1)</f>
        <v/>
      </c>
    </row>
    <row r="26" ht="15" customHeight="1" s="36">
      <c r="A26" s="50" t="inlineStr">
        <is>
          <t xml:space="preserve">  Everyday spending – full year</t>
        </is>
      </c>
      <c r="B26" s="50" t="n"/>
      <c r="C26" s="57">
        <f>SUMIFS('Bill Log'!$F$6:$F$2505,'Bill Log'!$D$6:$D$2505,"Spending",'Bill Log'!$A$6:$A$2505,"&gt;="&amp;DATE(C$8,1,1),'Bill Log'!$A$6:$A$2505,"&lt;"&amp;DATE(C$8+1,1,1))</f>
        <v/>
      </c>
      <c r="D26" s="57">
        <f>SUMIFS('Bill Log'!$F$6:$F$2505,'Bill Log'!$D$6:$D$2505,"Spending",'Bill Log'!$A$6:$A$2505,"&gt;="&amp;DATE(D$8,1,1),'Bill Log'!$A$6:$A$2505,"&lt;"&amp;DATE(D$8+1,1,1))</f>
        <v/>
      </c>
      <c r="E26" s="57">
        <f>SUMIFS('Bill Log'!$F$6:$F$2505,'Bill Log'!$D$6:$D$2505,"Spending",'Bill Log'!$A$6:$A$2505,"&gt;="&amp;DATE(E$8,1,1),'Bill Log'!$A$6:$A$2505,"&lt;"&amp;DATE(E$8+1,1,1))</f>
        <v/>
      </c>
      <c r="F26" s="57">
        <f>SUMIFS('Bill Log'!$F$6:$F$2505,'Bill Log'!$D$6:$D$2505,"Spending",'Bill Log'!$A$6:$A$2505,"&gt;="&amp;DATE(F$8,1,1),'Bill Log'!$A$6:$A$2505,"&lt;"&amp;DATE(F$8+1,1,1))</f>
        <v/>
      </c>
      <c r="G26" s="59">
        <f>IF(OR(C26=0,D26=0),"",D26/C26-1)</f>
        <v/>
      </c>
      <c r="H26" s="59">
        <f>IF(OR(D26=0,E26=0),"",E26/D26-1)</f>
        <v/>
      </c>
      <c r="I26" s="59">
        <f>IF(OR(E26=0,F26=0),"",F26/E26-1)</f>
        <v/>
      </c>
    </row>
    <row r="27" ht="15" customHeight="1" s="36">
      <c r="A27" s="40" t="inlineStr">
        <is>
          <t>% change colors: red = spending went up, green = spending went down.</t>
        </is>
      </c>
    </row>
    <row r="28"/>
    <row r="29"/>
    <row r="30" ht="15" customHeight="1" s="36">
      <c r="A30" s="54" t="inlineStr">
        <is>
          <t>Spending by category – full year</t>
        </is>
      </c>
    </row>
    <row r="31" ht="27.75" customHeight="1" s="36">
      <c r="A31" s="48" t="inlineStr">
        <is>
          <t>Category</t>
        </is>
      </c>
      <c r="B31" s="48" t="n"/>
      <c r="C31" s="48">
        <f>TEXT(C$8,"0")</f>
        <v/>
      </c>
      <c r="D31" s="48">
        <f>TEXT(D$8,"0")</f>
        <v/>
      </c>
      <c r="E31" s="48">
        <f>TEXT(E$8,"0")</f>
        <v/>
      </c>
      <c r="F31" s="48">
        <f>TEXT(F$8,"0")</f>
        <v/>
      </c>
      <c r="G31" s="48">
        <f>D31&amp;" vs "&amp;C31</f>
        <v/>
      </c>
      <c r="H31" s="48">
        <f>E31&amp;" vs "&amp;D31</f>
        <v/>
      </c>
      <c r="I31" s="48">
        <f>F31&amp;" vs "&amp;E31</f>
        <v/>
      </c>
    </row>
    <row r="32" ht="15" customHeight="1" s="36">
      <c r="A32" s="50">
        <f>IF(Lists!E4="","",Lists!E4)</f>
        <v/>
      </c>
      <c r="B32" s="50" t="n"/>
      <c r="C32" s="57">
        <f>IF($A32="","",SUMIFS('Bill Log'!$F$6:$F$2505,'Bill Log'!$C$6:$C$2505,$A32,'Bill Log'!$A$6:$A$2505,"&gt;="&amp;DATE(C$8,1,1),'Bill Log'!$A$6:$A$2505,"&lt;"&amp;DATE(C$8+1,1,1)))</f>
        <v/>
      </c>
      <c r="D32" s="57">
        <f>IF($A32="","",SUMIFS('Bill Log'!$F$6:$F$2505,'Bill Log'!$C$6:$C$2505,$A32,'Bill Log'!$A$6:$A$2505,"&gt;="&amp;DATE(D$8,1,1),'Bill Log'!$A$6:$A$2505,"&lt;"&amp;DATE(D$8+1,1,1)))</f>
        <v/>
      </c>
      <c r="E32" s="57">
        <f>IF($A32="","",SUMIFS('Bill Log'!$F$6:$F$2505,'Bill Log'!$C$6:$C$2505,$A32,'Bill Log'!$A$6:$A$2505,"&gt;="&amp;DATE(E$8,1,1),'Bill Log'!$A$6:$A$2505,"&lt;"&amp;DATE(E$8+1,1,1)))</f>
        <v/>
      </c>
      <c r="F32" s="57">
        <f>IF($A32="","",SUMIFS('Bill Log'!$F$6:$F$2505,'Bill Log'!$C$6:$C$2505,$A32,'Bill Log'!$A$6:$A$2505,"&gt;="&amp;DATE(F$8,1,1),'Bill Log'!$A$6:$A$2505,"&lt;"&amp;DATE(F$8+1,1,1)))</f>
        <v/>
      </c>
      <c r="G32" s="59">
        <f>IF(OR($A32="",C32=0,D32=0),"",D32/C32-1)</f>
        <v/>
      </c>
      <c r="H32" s="59">
        <f>IF(OR($A32="",D32=0,E32=0),"",E32/D32-1)</f>
        <v/>
      </c>
      <c r="I32" s="59">
        <f>IF(OR($A32="",E32=0,F32=0),"",F32/E32-1)</f>
        <v/>
      </c>
    </row>
    <row r="33" ht="15" customHeight="1" s="36">
      <c r="A33" s="50">
        <f>IF(Lists!E5="","",Lists!E5)</f>
        <v/>
      </c>
      <c r="B33" s="50" t="n"/>
      <c r="C33" s="57">
        <f>IF($A33="","",SUMIFS('Bill Log'!$F$6:$F$2505,'Bill Log'!$C$6:$C$2505,$A33,'Bill Log'!$A$6:$A$2505,"&gt;="&amp;DATE(C$8,1,1),'Bill Log'!$A$6:$A$2505,"&lt;"&amp;DATE(C$8+1,1,1)))</f>
        <v/>
      </c>
      <c r="D33" s="57">
        <f>IF($A33="","",SUMIFS('Bill Log'!$F$6:$F$2505,'Bill Log'!$C$6:$C$2505,$A33,'Bill Log'!$A$6:$A$2505,"&gt;="&amp;DATE(D$8,1,1),'Bill Log'!$A$6:$A$2505,"&lt;"&amp;DATE(D$8+1,1,1)))</f>
        <v/>
      </c>
      <c r="E33" s="57">
        <f>IF($A33="","",SUMIFS('Bill Log'!$F$6:$F$2505,'Bill Log'!$C$6:$C$2505,$A33,'Bill Log'!$A$6:$A$2505,"&gt;="&amp;DATE(E$8,1,1),'Bill Log'!$A$6:$A$2505,"&lt;"&amp;DATE(E$8+1,1,1)))</f>
        <v/>
      </c>
      <c r="F33" s="57">
        <f>IF($A33="","",SUMIFS('Bill Log'!$F$6:$F$2505,'Bill Log'!$C$6:$C$2505,$A33,'Bill Log'!$A$6:$A$2505,"&gt;="&amp;DATE(F$8,1,1),'Bill Log'!$A$6:$A$2505,"&lt;"&amp;DATE(F$8+1,1,1)))</f>
        <v/>
      </c>
      <c r="G33" s="59">
        <f>IF(OR($A33="",C33=0,D33=0),"",D33/C33-1)</f>
        <v/>
      </c>
      <c r="H33" s="59">
        <f>IF(OR($A33="",D33=0,E33=0),"",E33/D33-1)</f>
        <v/>
      </c>
      <c r="I33" s="59">
        <f>IF(OR($A33="",E33=0,F33=0),"",F33/E33-1)</f>
        <v/>
      </c>
    </row>
    <row r="34" ht="15" customHeight="1" s="36">
      <c r="A34" s="50">
        <f>IF(Lists!E6="","",Lists!E6)</f>
        <v/>
      </c>
      <c r="B34" s="50" t="n"/>
      <c r="C34" s="57">
        <f>IF($A34="","",SUMIFS('Bill Log'!$F$6:$F$2505,'Bill Log'!$C$6:$C$2505,$A34,'Bill Log'!$A$6:$A$2505,"&gt;="&amp;DATE(C$8,1,1),'Bill Log'!$A$6:$A$2505,"&lt;"&amp;DATE(C$8+1,1,1)))</f>
        <v/>
      </c>
      <c r="D34" s="57">
        <f>IF($A34="","",SUMIFS('Bill Log'!$F$6:$F$2505,'Bill Log'!$C$6:$C$2505,$A34,'Bill Log'!$A$6:$A$2505,"&gt;="&amp;DATE(D$8,1,1),'Bill Log'!$A$6:$A$2505,"&lt;"&amp;DATE(D$8+1,1,1)))</f>
        <v/>
      </c>
      <c r="E34" s="57">
        <f>IF($A34="","",SUMIFS('Bill Log'!$F$6:$F$2505,'Bill Log'!$C$6:$C$2505,$A34,'Bill Log'!$A$6:$A$2505,"&gt;="&amp;DATE(E$8,1,1),'Bill Log'!$A$6:$A$2505,"&lt;"&amp;DATE(E$8+1,1,1)))</f>
        <v/>
      </c>
      <c r="F34" s="57">
        <f>IF($A34="","",SUMIFS('Bill Log'!$F$6:$F$2505,'Bill Log'!$C$6:$C$2505,$A34,'Bill Log'!$A$6:$A$2505,"&gt;="&amp;DATE(F$8,1,1),'Bill Log'!$A$6:$A$2505,"&lt;"&amp;DATE(F$8+1,1,1)))</f>
        <v/>
      </c>
      <c r="G34" s="59">
        <f>IF(OR($A34="",C34=0,D34=0),"",D34/C34-1)</f>
        <v/>
      </c>
      <c r="H34" s="59">
        <f>IF(OR($A34="",D34=0,E34=0),"",E34/D34-1)</f>
        <v/>
      </c>
      <c r="I34" s="59">
        <f>IF(OR($A34="",E34=0,F34=0),"",F34/E34-1)</f>
        <v/>
      </c>
    </row>
    <row r="35" ht="15" customHeight="1" s="36">
      <c r="A35" s="50">
        <f>IF(Lists!E7="","",Lists!E7)</f>
        <v/>
      </c>
      <c r="B35" s="50" t="n"/>
      <c r="C35" s="57">
        <f>IF($A35="","",SUMIFS('Bill Log'!$F$6:$F$2505,'Bill Log'!$C$6:$C$2505,$A35,'Bill Log'!$A$6:$A$2505,"&gt;="&amp;DATE(C$8,1,1),'Bill Log'!$A$6:$A$2505,"&lt;"&amp;DATE(C$8+1,1,1)))</f>
        <v/>
      </c>
      <c r="D35" s="57">
        <f>IF($A35="","",SUMIFS('Bill Log'!$F$6:$F$2505,'Bill Log'!$C$6:$C$2505,$A35,'Bill Log'!$A$6:$A$2505,"&gt;="&amp;DATE(D$8,1,1),'Bill Log'!$A$6:$A$2505,"&lt;"&amp;DATE(D$8+1,1,1)))</f>
        <v/>
      </c>
      <c r="E35" s="57">
        <f>IF($A35="","",SUMIFS('Bill Log'!$F$6:$F$2505,'Bill Log'!$C$6:$C$2505,$A35,'Bill Log'!$A$6:$A$2505,"&gt;="&amp;DATE(E$8,1,1),'Bill Log'!$A$6:$A$2505,"&lt;"&amp;DATE(E$8+1,1,1)))</f>
        <v/>
      </c>
      <c r="F35" s="57">
        <f>IF($A35="","",SUMIFS('Bill Log'!$F$6:$F$2505,'Bill Log'!$C$6:$C$2505,$A35,'Bill Log'!$A$6:$A$2505,"&gt;="&amp;DATE(F$8,1,1),'Bill Log'!$A$6:$A$2505,"&lt;"&amp;DATE(F$8+1,1,1)))</f>
        <v/>
      </c>
      <c r="G35" s="59">
        <f>IF(OR($A35="",C35=0,D35=0),"",D35/C35-1)</f>
        <v/>
      </c>
      <c r="H35" s="59">
        <f>IF(OR($A35="",D35=0,E35=0),"",E35/D35-1)</f>
        <v/>
      </c>
      <c r="I35" s="59">
        <f>IF(OR($A35="",E35=0,F35=0),"",F35/E35-1)</f>
        <v/>
      </c>
    </row>
    <row r="36" ht="15" customHeight="1" s="36">
      <c r="A36" s="50">
        <f>IF(Lists!E8="","",Lists!E8)</f>
        <v/>
      </c>
      <c r="B36" s="50" t="n"/>
      <c r="C36" s="57">
        <f>IF($A36="","",SUMIFS('Bill Log'!$F$6:$F$2505,'Bill Log'!$C$6:$C$2505,$A36,'Bill Log'!$A$6:$A$2505,"&gt;="&amp;DATE(C$8,1,1),'Bill Log'!$A$6:$A$2505,"&lt;"&amp;DATE(C$8+1,1,1)))</f>
        <v/>
      </c>
      <c r="D36" s="57">
        <f>IF($A36="","",SUMIFS('Bill Log'!$F$6:$F$2505,'Bill Log'!$C$6:$C$2505,$A36,'Bill Log'!$A$6:$A$2505,"&gt;="&amp;DATE(D$8,1,1),'Bill Log'!$A$6:$A$2505,"&lt;"&amp;DATE(D$8+1,1,1)))</f>
        <v/>
      </c>
      <c r="E36" s="57">
        <f>IF($A36="","",SUMIFS('Bill Log'!$F$6:$F$2505,'Bill Log'!$C$6:$C$2505,$A36,'Bill Log'!$A$6:$A$2505,"&gt;="&amp;DATE(E$8,1,1),'Bill Log'!$A$6:$A$2505,"&lt;"&amp;DATE(E$8+1,1,1)))</f>
        <v/>
      </c>
      <c r="F36" s="57">
        <f>IF($A36="","",SUMIFS('Bill Log'!$F$6:$F$2505,'Bill Log'!$C$6:$C$2505,$A36,'Bill Log'!$A$6:$A$2505,"&gt;="&amp;DATE(F$8,1,1),'Bill Log'!$A$6:$A$2505,"&lt;"&amp;DATE(F$8+1,1,1)))</f>
        <v/>
      </c>
      <c r="G36" s="59">
        <f>IF(OR($A36="",C36=0,D36=0),"",D36/C36-1)</f>
        <v/>
      </c>
      <c r="H36" s="59">
        <f>IF(OR($A36="",D36=0,E36=0),"",E36/D36-1)</f>
        <v/>
      </c>
      <c r="I36" s="59">
        <f>IF(OR($A36="",E36=0,F36=0),"",F36/E36-1)</f>
        <v/>
      </c>
    </row>
    <row r="37" ht="15" customHeight="1" s="36">
      <c r="A37" s="50">
        <f>IF(Lists!E9="","",Lists!E9)</f>
        <v/>
      </c>
      <c r="B37" s="50" t="n"/>
      <c r="C37" s="57">
        <f>IF($A37="","",SUMIFS('Bill Log'!$F$6:$F$2505,'Bill Log'!$C$6:$C$2505,$A37,'Bill Log'!$A$6:$A$2505,"&gt;="&amp;DATE(C$8,1,1),'Bill Log'!$A$6:$A$2505,"&lt;"&amp;DATE(C$8+1,1,1)))</f>
        <v/>
      </c>
      <c r="D37" s="57">
        <f>IF($A37="","",SUMIFS('Bill Log'!$F$6:$F$2505,'Bill Log'!$C$6:$C$2505,$A37,'Bill Log'!$A$6:$A$2505,"&gt;="&amp;DATE(D$8,1,1),'Bill Log'!$A$6:$A$2505,"&lt;"&amp;DATE(D$8+1,1,1)))</f>
        <v/>
      </c>
      <c r="E37" s="57">
        <f>IF($A37="","",SUMIFS('Bill Log'!$F$6:$F$2505,'Bill Log'!$C$6:$C$2505,$A37,'Bill Log'!$A$6:$A$2505,"&gt;="&amp;DATE(E$8,1,1),'Bill Log'!$A$6:$A$2505,"&lt;"&amp;DATE(E$8+1,1,1)))</f>
        <v/>
      </c>
      <c r="F37" s="57">
        <f>IF($A37="","",SUMIFS('Bill Log'!$F$6:$F$2505,'Bill Log'!$C$6:$C$2505,$A37,'Bill Log'!$A$6:$A$2505,"&gt;="&amp;DATE(F$8,1,1),'Bill Log'!$A$6:$A$2505,"&lt;"&amp;DATE(F$8+1,1,1)))</f>
        <v/>
      </c>
      <c r="G37" s="59">
        <f>IF(OR($A37="",C37=0,D37=0),"",D37/C37-1)</f>
        <v/>
      </c>
      <c r="H37" s="59">
        <f>IF(OR($A37="",D37=0,E37=0),"",E37/D37-1)</f>
        <v/>
      </c>
      <c r="I37" s="59">
        <f>IF(OR($A37="",E37=0,F37=0),"",F37/E37-1)</f>
        <v/>
      </c>
    </row>
    <row r="38" ht="15" customHeight="1" s="36">
      <c r="A38" s="50">
        <f>IF(Lists!E10="","",Lists!E10)</f>
        <v/>
      </c>
      <c r="B38" s="50" t="n"/>
      <c r="C38" s="57">
        <f>IF($A38="","",SUMIFS('Bill Log'!$F$6:$F$2505,'Bill Log'!$C$6:$C$2505,$A38,'Bill Log'!$A$6:$A$2505,"&gt;="&amp;DATE(C$8,1,1),'Bill Log'!$A$6:$A$2505,"&lt;"&amp;DATE(C$8+1,1,1)))</f>
        <v/>
      </c>
      <c r="D38" s="57">
        <f>IF($A38="","",SUMIFS('Bill Log'!$F$6:$F$2505,'Bill Log'!$C$6:$C$2505,$A38,'Bill Log'!$A$6:$A$2505,"&gt;="&amp;DATE(D$8,1,1),'Bill Log'!$A$6:$A$2505,"&lt;"&amp;DATE(D$8+1,1,1)))</f>
        <v/>
      </c>
      <c r="E38" s="57">
        <f>IF($A38="","",SUMIFS('Bill Log'!$F$6:$F$2505,'Bill Log'!$C$6:$C$2505,$A38,'Bill Log'!$A$6:$A$2505,"&gt;="&amp;DATE(E$8,1,1),'Bill Log'!$A$6:$A$2505,"&lt;"&amp;DATE(E$8+1,1,1)))</f>
        <v/>
      </c>
      <c r="F38" s="57">
        <f>IF($A38="","",SUMIFS('Bill Log'!$F$6:$F$2505,'Bill Log'!$C$6:$C$2505,$A38,'Bill Log'!$A$6:$A$2505,"&gt;="&amp;DATE(F$8,1,1),'Bill Log'!$A$6:$A$2505,"&lt;"&amp;DATE(F$8+1,1,1)))</f>
        <v/>
      </c>
      <c r="G38" s="59">
        <f>IF(OR($A38="",C38=0,D38=0),"",D38/C38-1)</f>
        <v/>
      </c>
      <c r="H38" s="59">
        <f>IF(OR($A38="",D38=0,E38=0),"",E38/D38-1)</f>
        <v/>
      </c>
      <c r="I38" s="59">
        <f>IF(OR($A38="",E38=0,F38=0),"",F38/E38-1)</f>
        <v/>
      </c>
    </row>
    <row r="39" ht="15" customHeight="1" s="36">
      <c r="A39" s="50">
        <f>IF(Lists!E11="","",Lists!E11)</f>
        <v/>
      </c>
      <c r="B39" s="50" t="n"/>
      <c r="C39" s="57">
        <f>IF($A39="","",SUMIFS('Bill Log'!$F$6:$F$2505,'Bill Log'!$C$6:$C$2505,$A39,'Bill Log'!$A$6:$A$2505,"&gt;="&amp;DATE(C$8,1,1),'Bill Log'!$A$6:$A$2505,"&lt;"&amp;DATE(C$8+1,1,1)))</f>
        <v/>
      </c>
      <c r="D39" s="57">
        <f>IF($A39="","",SUMIFS('Bill Log'!$F$6:$F$2505,'Bill Log'!$C$6:$C$2505,$A39,'Bill Log'!$A$6:$A$2505,"&gt;="&amp;DATE(D$8,1,1),'Bill Log'!$A$6:$A$2505,"&lt;"&amp;DATE(D$8+1,1,1)))</f>
        <v/>
      </c>
      <c r="E39" s="57">
        <f>IF($A39="","",SUMIFS('Bill Log'!$F$6:$F$2505,'Bill Log'!$C$6:$C$2505,$A39,'Bill Log'!$A$6:$A$2505,"&gt;="&amp;DATE(E$8,1,1),'Bill Log'!$A$6:$A$2505,"&lt;"&amp;DATE(E$8+1,1,1)))</f>
        <v/>
      </c>
      <c r="F39" s="57">
        <f>IF($A39="","",SUMIFS('Bill Log'!$F$6:$F$2505,'Bill Log'!$C$6:$C$2505,$A39,'Bill Log'!$A$6:$A$2505,"&gt;="&amp;DATE(F$8,1,1),'Bill Log'!$A$6:$A$2505,"&lt;"&amp;DATE(F$8+1,1,1)))</f>
        <v/>
      </c>
      <c r="G39" s="59">
        <f>IF(OR($A39="",C39=0,D39=0),"",D39/C39-1)</f>
        <v/>
      </c>
      <c r="H39" s="59">
        <f>IF(OR($A39="",D39=0,E39=0),"",E39/D39-1)</f>
        <v/>
      </c>
      <c r="I39" s="59">
        <f>IF(OR($A39="",E39=0,F39=0),"",F39/E39-1)</f>
        <v/>
      </c>
    </row>
    <row r="40" ht="15" customHeight="1" s="36">
      <c r="A40" s="50">
        <f>IF(Lists!E12="","",Lists!E12)</f>
        <v/>
      </c>
      <c r="B40" s="50" t="n"/>
      <c r="C40" s="57">
        <f>IF($A40="","",SUMIFS('Bill Log'!$F$6:$F$2505,'Bill Log'!$C$6:$C$2505,$A40,'Bill Log'!$A$6:$A$2505,"&gt;="&amp;DATE(C$8,1,1),'Bill Log'!$A$6:$A$2505,"&lt;"&amp;DATE(C$8+1,1,1)))</f>
        <v/>
      </c>
      <c r="D40" s="57">
        <f>IF($A40="","",SUMIFS('Bill Log'!$F$6:$F$2505,'Bill Log'!$C$6:$C$2505,$A40,'Bill Log'!$A$6:$A$2505,"&gt;="&amp;DATE(D$8,1,1),'Bill Log'!$A$6:$A$2505,"&lt;"&amp;DATE(D$8+1,1,1)))</f>
        <v/>
      </c>
      <c r="E40" s="57">
        <f>IF($A40="","",SUMIFS('Bill Log'!$F$6:$F$2505,'Bill Log'!$C$6:$C$2505,$A40,'Bill Log'!$A$6:$A$2505,"&gt;="&amp;DATE(E$8,1,1),'Bill Log'!$A$6:$A$2505,"&lt;"&amp;DATE(E$8+1,1,1)))</f>
        <v/>
      </c>
      <c r="F40" s="57">
        <f>IF($A40="","",SUMIFS('Bill Log'!$F$6:$F$2505,'Bill Log'!$C$6:$C$2505,$A40,'Bill Log'!$A$6:$A$2505,"&gt;="&amp;DATE(F$8,1,1),'Bill Log'!$A$6:$A$2505,"&lt;"&amp;DATE(F$8+1,1,1)))</f>
        <v/>
      </c>
      <c r="G40" s="59">
        <f>IF(OR($A40="",C40=0,D40=0),"",D40/C40-1)</f>
        <v/>
      </c>
      <c r="H40" s="59">
        <f>IF(OR($A40="",D40=0,E40=0),"",E40/D40-1)</f>
        <v/>
      </c>
      <c r="I40" s="59">
        <f>IF(OR($A40="",E40=0,F40=0),"",F40/E40-1)</f>
        <v/>
      </c>
    </row>
    <row r="41" ht="15" customHeight="1" s="36">
      <c r="A41" s="50">
        <f>IF(Lists!E13="","",Lists!E13)</f>
        <v/>
      </c>
      <c r="B41" s="50" t="n"/>
      <c r="C41" s="57">
        <f>IF($A41="","",SUMIFS('Bill Log'!$F$6:$F$2505,'Bill Log'!$C$6:$C$2505,$A41,'Bill Log'!$A$6:$A$2505,"&gt;="&amp;DATE(C$8,1,1),'Bill Log'!$A$6:$A$2505,"&lt;"&amp;DATE(C$8+1,1,1)))</f>
        <v/>
      </c>
      <c r="D41" s="57">
        <f>IF($A41="","",SUMIFS('Bill Log'!$F$6:$F$2505,'Bill Log'!$C$6:$C$2505,$A41,'Bill Log'!$A$6:$A$2505,"&gt;="&amp;DATE(D$8,1,1),'Bill Log'!$A$6:$A$2505,"&lt;"&amp;DATE(D$8+1,1,1)))</f>
        <v/>
      </c>
      <c r="E41" s="57">
        <f>IF($A41="","",SUMIFS('Bill Log'!$F$6:$F$2505,'Bill Log'!$C$6:$C$2505,$A41,'Bill Log'!$A$6:$A$2505,"&gt;="&amp;DATE(E$8,1,1),'Bill Log'!$A$6:$A$2505,"&lt;"&amp;DATE(E$8+1,1,1)))</f>
        <v/>
      </c>
      <c r="F41" s="57">
        <f>IF($A41="","",SUMIFS('Bill Log'!$F$6:$F$2505,'Bill Log'!$C$6:$C$2505,$A41,'Bill Log'!$A$6:$A$2505,"&gt;="&amp;DATE(F$8,1,1),'Bill Log'!$A$6:$A$2505,"&lt;"&amp;DATE(F$8+1,1,1)))</f>
        <v/>
      </c>
      <c r="G41" s="59">
        <f>IF(OR($A41="",C41=0,D41=0),"",D41/C41-1)</f>
        <v/>
      </c>
      <c r="H41" s="59">
        <f>IF(OR($A41="",D41=0,E41=0),"",E41/D41-1)</f>
        <v/>
      </c>
      <c r="I41" s="59">
        <f>IF(OR($A41="",E41=0,F41=0),"",F41/E41-1)</f>
        <v/>
      </c>
    </row>
    <row r="42" ht="15" customHeight="1" s="36">
      <c r="A42" s="50">
        <f>IF(Lists!E14="","",Lists!E14)</f>
        <v/>
      </c>
      <c r="B42" s="50" t="n"/>
      <c r="C42" s="57">
        <f>IF($A42="","",SUMIFS('Bill Log'!$F$6:$F$2505,'Bill Log'!$C$6:$C$2505,$A42,'Bill Log'!$A$6:$A$2505,"&gt;="&amp;DATE(C$8,1,1),'Bill Log'!$A$6:$A$2505,"&lt;"&amp;DATE(C$8+1,1,1)))</f>
        <v/>
      </c>
      <c r="D42" s="57">
        <f>IF($A42="","",SUMIFS('Bill Log'!$F$6:$F$2505,'Bill Log'!$C$6:$C$2505,$A42,'Bill Log'!$A$6:$A$2505,"&gt;="&amp;DATE(D$8,1,1),'Bill Log'!$A$6:$A$2505,"&lt;"&amp;DATE(D$8+1,1,1)))</f>
        <v/>
      </c>
      <c r="E42" s="57">
        <f>IF($A42="","",SUMIFS('Bill Log'!$F$6:$F$2505,'Bill Log'!$C$6:$C$2505,$A42,'Bill Log'!$A$6:$A$2505,"&gt;="&amp;DATE(E$8,1,1),'Bill Log'!$A$6:$A$2505,"&lt;"&amp;DATE(E$8+1,1,1)))</f>
        <v/>
      </c>
      <c r="F42" s="57">
        <f>IF($A42="","",SUMIFS('Bill Log'!$F$6:$F$2505,'Bill Log'!$C$6:$C$2505,$A42,'Bill Log'!$A$6:$A$2505,"&gt;="&amp;DATE(F$8,1,1),'Bill Log'!$A$6:$A$2505,"&lt;"&amp;DATE(F$8+1,1,1)))</f>
        <v/>
      </c>
      <c r="G42" s="59">
        <f>IF(OR($A42="",C42=0,D42=0),"",D42/C42-1)</f>
        <v/>
      </c>
      <c r="H42" s="59">
        <f>IF(OR($A42="",D42=0,E42=0),"",E42/D42-1)</f>
        <v/>
      </c>
      <c r="I42" s="59">
        <f>IF(OR($A42="",E42=0,F42=0),"",F42/E42-1)</f>
        <v/>
      </c>
    </row>
    <row r="43" ht="15" customHeight="1" s="36">
      <c r="A43" s="50">
        <f>IF(Lists!E15="","",Lists!E15)</f>
        <v/>
      </c>
      <c r="B43" s="50" t="n"/>
      <c r="C43" s="57">
        <f>IF($A43="","",SUMIFS('Bill Log'!$F$6:$F$2505,'Bill Log'!$C$6:$C$2505,$A43,'Bill Log'!$A$6:$A$2505,"&gt;="&amp;DATE(C$8,1,1),'Bill Log'!$A$6:$A$2505,"&lt;"&amp;DATE(C$8+1,1,1)))</f>
        <v/>
      </c>
      <c r="D43" s="57">
        <f>IF($A43="","",SUMIFS('Bill Log'!$F$6:$F$2505,'Bill Log'!$C$6:$C$2505,$A43,'Bill Log'!$A$6:$A$2505,"&gt;="&amp;DATE(D$8,1,1),'Bill Log'!$A$6:$A$2505,"&lt;"&amp;DATE(D$8+1,1,1)))</f>
        <v/>
      </c>
      <c r="E43" s="57">
        <f>IF($A43="","",SUMIFS('Bill Log'!$F$6:$F$2505,'Bill Log'!$C$6:$C$2505,$A43,'Bill Log'!$A$6:$A$2505,"&gt;="&amp;DATE(E$8,1,1),'Bill Log'!$A$6:$A$2505,"&lt;"&amp;DATE(E$8+1,1,1)))</f>
        <v/>
      </c>
      <c r="F43" s="57">
        <f>IF($A43="","",SUMIFS('Bill Log'!$F$6:$F$2505,'Bill Log'!$C$6:$C$2505,$A43,'Bill Log'!$A$6:$A$2505,"&gt;="&amp;DATE(F$8,1,1),'Bill Log'!$A$6:$A$2505,"&lt;"&amp;DATE(F$8+1,1,1)))</f>
        <v/>
      </c>
      <c r="G43" s="59">
        <f>IF(OR($A43="",C43=0,D43=0),"",D43/C43-1)</f>
        <v/>
      </c>
      <c r="H43" s="59">
        <f>IF(OR($A43="",D43=0,E43=0),"",E43/D43-1)</f>
        <v/>
      </c>
      <c r="I43" s="59">
        <f>IF(OR($A43="",E43=0,F43=0),"",F43/E43-1)</f>
        <v/>
      </c>
    </row>
    <row r="44" ht="15" customHeight="1" s="36">
      <c r="A44" s="50">
        <f>IF(Lists!E16="","",Lists!E16)</f>
        <v/>
      </c>
      <c r="B44" s="50" t="n"/>
      <c r="C44" s="57">
        <f>IF($A44="","",SUMIFS('Bill Log'!$F$6:$F$2505,'Bill Log'!$C$6:$C$2505,$A44,'Bill Log'!$A$6:$A$2505,"&gt;="&amp;DATE(C$8,1,1),'Bill Log'!$A$6:$A$2505,"&lt;"&amp;DATE(C$8+1,1,1)))</f>
        <v/>
      </c>
      <c r="D44" s="57">
        <f>IF($A44="","",SUMIFS('Bill Log'!$F$6:$F$2505,'Bill Log'!$C$6:$C$2505,$A44,'Bill Log'!$A$6:$A$2505,"&gt;="&amp;DATE(D$8,1,1),'Bill Log'!$A$6:$A$2505,"&lt;"&amp;DATE(D$8+1,1,1)))</f>
        <v/>
      </c>
      <c r="E44" s="57">
        <f>IF($A44="","",SUMIFS('Bill Log'!$F$6:$F$2505,'Bill Log'!$C$6:$C$2505,$A44,'Bill Log'!$A$6:$A$2505,"&gt;="&amp;DATE(E$8,1,1),'Bill Log'!$A$6:$A$2505,"&lt;"&amp;DATE(E$8+1,1,1)))</f>
        <v/>
      </c>
      <c r="F44" s="57">
        <f>IF($A44="","",SUMIFS('Bill Log'!$F$6:$F$2505,'Bill Log'!$C$6:$C$2505,$A44,'Bill Log'!$A$6:$A$2505,"&gt;="&amp;DATE(F$8,1,1),'Bill Log'!$A$6:$A$2505,"&lt;"&amp;DATE(F$8+1,1,1)))</f>
        <v/>
      </c>
      <c r="G44" s="59">
        <f>IF(OR($A44="",C44=0,D44=0),"",D44/C44-1)</f>
        <v/>
      </c>
      <c r="H44" s="59">
        <f>IF(OR($A44="",D44=0,E44=0),"",E44/D44-1)</f>
        <v/>
      </c>
      <c r="I44" s="59">
        <f>IF(OR($A44="",E44=0,F44=0),"",F44/E44-1)</f>
        <v/>
      </c>
    </row>
    <row r="45" ht="15" customHeight="1" s="36">
      <c r="A45" s="50">
        <f>IF(Lists!E17="","",Lists!E17)</f>
        <v/>
      </c>
      <c r="B45" s="50" t="n"/>
      <c r="C45" s="57">
        <f>IF($A45="","",SUMIFS('Bill Log'!$F$6:$F$2505,'Bill Log'!$C$6:$C$2505,$A45,'Bill Log'!$A$6:$A$2505,"&gt;="&amp;DATE(C$8,1,1),'Bill Log'!$A$6:$A$2505,"&lt;"&amp;DATE(C$8+1,1,1)))</f>
        <v/>
      </c>
      <c r="D45" s="57">
        <f>IF($A45="","",SUMIFS('Bill Log'!$F$6:$F$2505,'Bill Log'!$C$6:$C$2505,$A45,'Bill Log'!$A$6:$A$2505,"&gt;="&amp;DATE(D$8,1,1),'Bill Log'!$A$6:$A$2505,"&lt;"&amp;DATE(D$8+1,1,1)))</f>
        <v/>
      </c>
      <c r="E45" s="57">
        <f>IF($A45="","",SUMIFS('Bill Log'!$F$6:$F$2505,'Bill Log'!$C$6:$C$2505,$A45,'Bill Log'!$A$6:$A$2505,"&gt;="&amp;DATE(E$8,1,1),'Bill Log'!$A$6:$A$2505,"&lt;"&amp;DATE(E$8+1,1,1)))</f>
        <v/>
      </c>
      <c r="F45" s="57">
        <f>IF($A45="","",SUMIFS('Bill Log'!$F$6:$F$2505,'Bill Log'!$C$6:$C$2505,$A45,'Bill Log'!$A$6:$A$2505,"&gt;="&amp;DATE(F$8,1,1),'Bill Log'!$A$6:$A$2505,"&lt;"&amp;DATE(F$8+1,1,1)))</f>
        <v/>
      </c>
      <c r="G45" s="59">
        <f>IF(OR($A45="",C45=0,D45=0),"",D45/C45-1)</f>
        <v/>
      </c>
      <c r="H45" s="59">
        <f>IF(OR($A45="",D45=0,E45=0),"",E45/D45-1)</f>
        <v/>
      </c>
      <c r="I45" s="59">
        <f>IF(OR($A45="",E45=0,F45=0),"",F45/E45-1)</f>
        <v/>
      </c>
    </row>
    <row r="46" ht="15" customHeight="1" s="36">
      <c r="A46" s="50">
        <f>IF(Lists!E18="","",Lists!E18)</f>
        <v/>
      </c>
      <c r="B46" s="50" t="n"/>
      <c r="C46" s="57">
        <f>IF($A46="","",SUMIFS('Bill Log'!$F$6:$F$2505,'Bill Log'!$C$6:$C$2505,$A46,'Bill Log'!$A$6:$A$2505,"&gt;="&amp;DATE(C$8,1,1),'Bill Log'!$A$6:$A$2505,"&lt;"&amp;DATE(C$8+1,1,1)))</f>
        <v/>
      </c>
      <c r="D46" s="57">
        <f>IF($A46="","",SUMIFS('Bill Log'!$F$6:$F$2505,'Bill Log'!$C$6:$C$2505,$A46,'Bill Log'!$A$6:$A$2505,"&gt;="&amp;DATE(D$8,1,1),'Bill Log'!$A$6:$A$2505,"&lt;"&amp;DATE(D$8+1,1,1)))</f>
        <v/>
      </c>
      <c r="E46" s="57">
        <f>IF($A46="","",SUMIFS('Bill Log'!$F$6:$F$2505,'Bill Log'!$C$6:$C$2505,$A46,'Bill Log'!$A$6:$A$2505,"&gt;="&amp;DATE(E$8,1,1),'Bill Log'!$A$6:$A$2505,"&lt;"&amp;DATE(E$8+1,1,1)))</f>
        <v/>
      </c>
      <c r="F46" s="57">
        <f>IF($A46="","",SUMIFS('Bill Log'!$F$6:$F$2505,'Bill Log'!$C$6:$C$2505,$A46,'Bill Log'!$A$6:$A$2505,"&gt;="&amp;DATE(F$8,1,1),'Bill Log'!$A$6:$A$2505,"&lt;"&amp;DATE(F$8+1,1,1)))</f>
        <v/>
      </c>
      <c r="G46" s="59">
        <f>IF(OR($A46="",C46=0,D46=0),"",D46/C46-1)</f>
        <v/>
      </c>
      <c r="H46" s="59">
        <f>IF(OR($A46="",D46=0,E46=0),"",E46/D46-1)</f>
        <v/>
      </c>
      <c r="I46" s="59">
        <f>IF(OR($A46="",E46=0,F46=0),"",F46/E46-1)</f>
        <v/>
      </c>
    </row>
    <row r="47" ht="15" customHeight="1" s="36">
      <c r="A47" s="50">
        <f>IF(Lists!E19="","",Lists!E19)</f>
        <v/>
      </c>
      <c r="B47" s="50" t="n"/>
      <c r="C47" s="57">
        <f>IF($A47="","",SUMIFS('Bill Log'!$F$6:$F$2505,'Bill Log'!$C$6:$C$2505,$A47,'Bill Log'!$A$6:$A$2505,"&gt;="&amp;DATE(C$8,1,1),'Bill Log'!$A$6:$A$2505,"&lt;"&amp;DATE(C$8+1,1,1)))</f>
        <v/>
      </c>
      <c r="D47" s="57">
        <f>IF($A47="","",SUMIFS('Bill Log'!$F$6:$F$2505,'Bill Log'!$C$6:$C$2505,$A47,'Bill Log'!$A$6:$A$2505,"&gt;="&amp;DATE(D$8,1,1),'Bill Log'!$A$6:$A$2505,"&lt;"&amp;DATE(D$8+1,1,1)))</f>
        <v/>
      </c>
      <c r="E47" s="57">
        <f>IF($A47="","",SUMIFS('Bill Log'!$F$6:$F$2505,'Bill Log'!$C$6:$C$2505,$A47,'Bill Log'!$A$6:$A$2505,"&gt;="&amp;DATE(E$8,1,1),'Bill Log'!$A$6:$A$2505,"&lt;"&amp;DATE(E$8+1,1,1)))</f>
        <v/>
      </c>
      <c r="F47" s="57">
        <f>IF($A47="","",SUMIFS('Bill Log'!$F$6:$F$2505,'Bill Log'!$C$6:$C$2505,$A47,'Bill Log'!$A$6:$A$2505,"&gt;="&amp;DATE(F$8,1,1),'Bill Log'!$A$6:$A$2505,"&lt;"&amp;DATE(F$8+1,1,1)))</f>
        <v/>
      </c>
      <c r="G47" s="59">
        <f>IF(OR($A47="",C47=0,D47=0),"",D47/C47-1)</f>
        <v/>
      </c>
      <c r="H47" s="59">
        <f>IF(OR($A47="",D47=0,E47=0),"",E47/D47-1)</f>
        <v/>
      </c>
      <c r="I47" s="59">
        <f>IF(OR($A47="",E47=0,F47=0),"",F47/E47-1)</f>
        <v/>
      </c>
    </row>
    <row r="48" ht="15" customHeight="1" s="36">
      <c r="A48" s="50">
        <f>IF(Lists!E20="","",Lists!E20)</f>
        <v/>
      </c>
      <c r="B48" s="50" t="n"/>
      <c r="C48" s="57">
        <f>IF($A48="","",SUMIFS('Bill Log'!$F$6:$F$2505,'Bill Log'!$C$6:$C$2505,$A48,'Bill Log'!$A$6:$A$2505,"&gt;="&amp;DATE(C$8,1,1),'Bill Log'!$A$6:$A$2505,"&lt;"&amp;DATE(C$8+1,1,1)))</f>
        <v/>
      </c>
      <c r="D48" s="57">
        <f>IF($A48="","",SUMIFS('Bill Log'!$F$6:$F$2505,'Bill Log'!$C$6:$C$2505,$A48,'Bill Log'!$A$6:$A$2505,"&gt;="&amp;DATE(D$8,1,1),'Bill Log'!$A$6:$A$2505,"&lt;"&amp;DATE(D$8+1,1,1)))</f>
        <v/>
      </c>
      <c r="E48" s="57">
        <f>IF($A48="","",SUMIFS('Bill Log'!$F$6:$F$2505,'Bill Log'!$C$6:$C$2505,$A48,'Bill Log'!$A$6:$A$2505,"&gt;="&amp;DATE(E$8,1,1),'Bill Log'!$A$6:$A$2505,"&lt;"&amp;DATE(E$8+1,1,1)))</f>
        <v/>
      </c>
      <c r="F48" s="57">
        <f>IF($A48="","",SUMIFS('Bill Log'!$F$6:$F$2505,'Bill Log'!$C$6:$C$2505,$A48,'Bill Log'!$A$6:$A$2505,"&gt;="&amp;DATE(F$8,1,1),'Bill Log'!$A$6:$A$2505,"&lt;"&amp;DATE(F$8+1,1,1)))</f>
        <v/>
      </c>
      <c r="G48" s="59">
        <f>IF(OR($A48="",C48=0,D48=0),"",D48/C48-1)</f>
        <v/>
      </c>
      <c r="H48" s="59">
        <f>IF(OR($A48="",D48=0,E48=0),"",E48/D48-1)</f>
        <v/>
      </c>
      <c r="I48" s="59">
        <f>IF(OR($A48="",E48=0,F48=0),"",F48/E48-1)</f>
        <v/>
      </c>
    </row>
    <row r="49" ht="15" customHeight="1" s="36">
      <c r="A49" s="50">
        <f>IF(Lists!E21="","",Lists!E21)</f>
        <v/>
      </c>
      <c r="B49" s="50" t="n"/>
      <c r="C49" s="57">
        <f>IF($A49="","",SUMIFS('Bill Log'!$F$6:$F$2505,'Bill Log'!$C$6:$C$2505,$A49,'Bill Log'!$A$6:$A$2505,"&gt;="&amp;DATE(C$8,1,1),'Bill Log'!$A$6:$A$2505,"&lt;"&amp;DATE(C$8+1,1,1)))</f>
        <v/>
      </c>
      <c r="D49" s="57">
        <f>IF($A49="","",SUMIFS('Bill Log'!$F$6:$F$2505,'Bill Log'!$C$6:$C$2505,$A49,'Bill Log'!$A$6:$A$2505,"&gt;="&amp;DATE(D$8,1,1),'Bill Log'!$A$6:$A$2505,"&lt;"&amp;DATE(D$8+1,1,1)))</f>
        <v/>
      </c>
      <c r="E49" s="57">
        <f>IF($A49="","",SUMIFS('Bill Log'!$F$6:$F$2505,'Bill Log'!$C$6:$C$2505,$A49,'Bill Log'!$A$6:$A$2505,"&gt;="&amp;DATE(E$8,1,1),'Bill Log'!$A$6:$A$2505,"&lt;"&amp;DATE(E$8+1,1,1)))</f>
        <v/>
      </c>
      <c r="F49" s="57">
        <f>IF($A49="","",SUMIFS('Bill Log'!$F$6:$F$2505,'Bill Log'!$C$6:$C$2505,$A49,'Bill Log'!$A$6:$A$2505,"&gt;="&amp;DATE(F$8,1,1),'Bill Log'!$A$6:$A$2505,"&lt;"&amp;DATE(F$8+1,1,1)))</f>
        <v/>
      </c>
      <c r="G49" s="59">
        <f>IF(OR($A49="",C49=0,D49=0),"",D49/C49-1)</f>
        <v/>
      </c>
      <c r="H49" s="59">
        <f>IF(OR($A49="",D49=0,E49=0),"",E49/D49-1)</f>
        <v/>
      </c>
      <c r="I49" s="59">
        <f>IF(OR($A49="",E49=0,F49=0),"",F49/E49-1)</f>
        <v/>
      </c>
    </row>
    <row r="50" ht="15" customHeight="1" s="36">
      <c r="A50" s="50">
        <f>IF(Lists!E22="","",Lists!E22)</f>
        <v/>
      </c>
      <c r="B50" s="50" t="n"/>
      <c r="C50" s="57">
        <f>IF($A50="","",SUMIFS('Bill Log'!$F$6:$F$2505,'Bill Log'!$C$6:$C$2505,$A50,'Bill Log'!$A$6:$A$2505,"&gt;="&amp;DATE(C$8,1,1),'Bill Log'!$A$6:$A$2505,"&lt;"&amp;DATE(C$8+1,1,1)))</f>
        <v/>
      </c>
      <c r="D50" s="57">
        <f>IF($A50="","",SUMIFS('Bill Log'!$F$6:$F$2505,'Bill Log'!$C$6:$C$2505,$A50,'Bill Log'!$A$6:$A$2505,"&gt;="&amp;DATE(D$8,1,1),'Bill Log'!$A$6:$A$2505,"&lt;"&amp;DATE(D$8+1,1,1)))</f>
        <v/>
      </c>
      <c r="E50" s="57">
        <f>IF($A50="","",SUMIFS('Bill Log'!$F$6:$F$2505,'Bill Log'!$C$6:$C$2505,$A50,'Bill Log'!$A$6:$A$2505,"&gt;="&amp;DATE(E$8,1,1),'Bill Log'!$A$6:$A$2505,"&lt;"&amp;DATE(E$8+1,1,1)))</f>
        <v/>
      </c>
      <c r="F50" s="57">
        <f>IF($A50="","",SUMIFS('Bill Log'!$F$6:$F$2505,'Bill Log'!$C$6:$C$2505,$A50,'Bill Log'!$A$6:$A$2505,"&gt;="&amp;DATE(F$8,1,1),'Bill Log'!$A$6:$A$2505,"&lt;"&amp;DATE(F$8+1,1,1)))</f>
        <v/>
      </c>
      <c r="G50" s="59">
        <f>IF(OR($A50="",C50=0,D50=0),"",D50/C50-1)</f>
        <v/>
      </c>
      <c r="H50" s="59">
        <f>IF(OR($A50="",D50=0,E50=0),"",E50/D50-1)</f>
        <v/>
      </c>
      <c r="I50" s="59">
        <f>IF(OR($A50="",E50=0,F50=0),"",F50/E50-1)</f>
        <v/>
      </c>
    </row>
    <row r="51" ht="15" customHeight="1" s="36">
      <c r="A51" s="50">
        <f>IF(Lists!E23="","",Lists!E23)</f>
        <v/>
      </c>
      <c r="B51" s="50" t="n"/>
      <c r="C51" s="57">
        <f>IF($A51="","",SUMIFS('Bill Log'!$F$6:$F$2505,'Bill Log'!$C$6:$C$2505,$A51,'Bill Log'!$A$6:$A$2505,"&gt;="&amp;DATE(C$8,1,1),'Bill Log'!$A$6:$A$2505,"&lt;"&amp;DATE(C$8+1,1,1)))</f>
        <v/>
      </c>
      <c r="D51" s="57">
        <f>IF($A51="","",SUMIFS('Bill Log'!$F$6:$F$2505,'Bill Log'!$C$6:$C$2505,$A51,'Bill Log'!$A$6:$A$2505,"&gt;="&amp;DATE(D$8,1,1),'Bill Log'!$A$6:$A$2505,"&lt;"&amp;DATE(D$8+1,1,1)))</f>
        <v/>
      </c>
      <c r="E51" s="57">
        <f>IF($A51="","",SUMIFS('Bill Log'!$F$6:$F$2505,'Bill Log'!$C$6:$C$2505,$A51,'Bill Log'!$A$6:$A$2505,"&gt;="&amp;DATE(E$8,1,1),'Bill Log'!$A$6:$A$2505,"&lt;"&amp;DATE(E$8+1,1,1)))</f>
        <v/>
      </c>
      <c r="F51" s="57">
        <f>IF($A51="","",SUMIFS('Bill Log'!$F$6:$F$2505,'Bill Log'!$C$6:$C$2505,$A51,'Bill Log'!$A$6:$A$2505,"&gt;="&amp;DATE(F$8,1,1),'Bill Log'!$A$6:$A$2505,"&lt;"&amp;DATE(F$8+1,1,1)))</f>
        <v/>
      </c>
      <c r="G51" s="59">
        <f>IF(OR($A51="",C51=0,D51=0),"",D51/C51-1)</f>
        <v/>
      </c>
      <c r="H51" s="59">
        <f>IF(OR($A51="",D51=0,E51=0),"",E51/D51-1)</f>
        <v/>
      </c>
      <c r="I51" s="59">
        <f>IF(OR($A51="",E51=0,F51=0),"",F51/E51-1)</f>
        <v/>
      </c>
    </row>
    <row r="52" ht="15" customHeight="1" s="36">
      <c r="A52" s="60" t="inlineStr">
        <is>
          <t>Total</t>
        </is>
      </c>
      <c r="B52" s="60" t="n"/>
      <c r="C52" s="61">
        <f>SUMIFS('Bill Log'!$F$6:$F$2505,'Bill Log'!$A$6:$A$2505,"&gt;="&amp;DATE(C$8,1,1),'Bill Log'!$A$6:$A$2505,"&lt;"&amp;DATE(C$8+1,1,1))</f>
        <v/>
      </c>
      <c r="D52" s="61">
        <f>SUMIFS('Bill Log'!$F$6:$F$2505,'Bill Log'!$A$6:$A$2505,"&gt;="&amp;DATE(D$8,1,1),'Bill Log'!$A$6:$A$2505,"&lt;"&amp;DATE(D$8+1,1,1))</f>
        <v/>
      </c>
      <c r="E52" s="61">
        <f>SUMIFS('Bill Log'!$F$6:$F$2505,'Bill Log'!$A$6:$A$2505,"&gt;="&amp;DATE(E$8,1,1),'Bill Log'!$A$6:$A$2505,"&lt;"&amp;DATE(E$8+1,1,1))</f>
        <v/>
      </c>
      <c r="F52" s="61">
        <f>SUMIFS('Bill Log'!$F$6:$F$2505,'Bill Log'!$A$6:$A$2505,"&gt;="&amp;DATE(F$8,1,1),'Bill Log'!$A$6:$A$2505,"&lt;"&amp;DATE(F$8+1,1,1))</f>
        <v/>
      </c>
      <c r="G52" s="62">
        <f>IF(OR(C52=0,D52=0),"",D52/C52-1)</f>
        <v/>
      </c>
      <c r="H52" s="62">
        <f>IF(OR(D52=0,E52=0),"",E52/D52-1)</f>
        <v/>
      </c>
      <c r="I52" s="62">
        <f>IF(OR(E52=0,F52=0),"",F52/E52-1)</f>
        <v/>
      </c>
    </row>
    <row r="53"/>
    <row r="54"/>
    <row r="55" ht="15" customHeight="1" s="36">
      <c r="A55" s="54" t="inlineStr">
        <is>
          <t>Spending by category – same period (Jan through the month set in B4)</t>
        </is>
      </c>
    </row>
    <row r="56" ht="27.75" customHeight="1" s="36">
      <c r="A56" s="48" t="inlineStr">
        <is>
          <t>Category</t>
        </is>
      </c>
      <c r="B56" s="48" t="n"/>
      <c r="C56" s="48">
        <f>TEXT(C$8,"0")</f>
        <v/>
      </c>
      <c r="D56" s="48">
        <f>TEXT(D$8,"0")</f>
        <v/>
      </c>
      <c r="E56" s="48">
        <f>TEXT(E$8,"0")</f>
        <v/>
      </c>
      <c r="F56" s="48">
        <f>TEXT(F$8,"0")</f>
        <v/>
      </c>
      <c r="G56" s="48">
        <f>D56&amp;" vs "&amp;C56</f>
        <v/>
      </c>
      <c r="H56" s="48">
        <f>E56&amp;" vs "&amp;D56</f>
        <v/>
      </c>
      <c r="I56" s="48">
        <f>F56&amp;" vs "&amp;E56</f>
        <v/>
      </c>
    </row>
    <row r="57" ht="15" customHeight="1" s="36">
      <c r="A57" s="50">
        <f>IF(Lists!E4="","",Lists!E4)</f>
        <v/>
      </c>
      <c r="B57" s="50" t="n"/>
      <c r="C57" s="57">
        <f>IF($A57="","",SUMIFS('Bill Log'!$F$6:$F$2505,'Bill Log'!$C$6:$C$2505,$A57,'Bill Log'!$A$6:$A$2505,"&gt;="&amp;DATE(C$8,1,1),'Bill Log'!$A$6:$A$2505,"&lt;"&amp;EDATE(DATE(C$8,1,1),$B$4)))</f>
        <v/>
      </c>
      <c r="D57" s="57">
        <f>IF($A57="","",SUMIFS('Bill Log'!$F$6:$F$2505,'Bill Log'!$C$6:$C$2505,$A57,'Bill Log'!$A$6:$A$2505,"&gt;="&amp;DATE(D$8,1,1),'Bill Log'!$A$6:$A$2505,"&lt;"&amp;EDATE(DATE(D$8,1,1),$B$4)))</f>
        <v/>
      </c>
      <c r="E57" s="57">
        <f>IF($A57="","",SUMIFS('Bill Log'!$F$6:$F$2505,'Bill Log'!$C$6:$C$2505,$A57,'Bill Log'!$A$6:$A$2505,"&gt;="&amp;DATE(E$8,1,1),'Bill Log'!$A$6:$A$2505,"&lt;"&amp;EDATE(DATE(E$8,1,1),$B$4)))</f>
        <v/>
      </c>
      <c r="F57" s="57">
        <f>IF($A57="","",SUMIFS('Bill Log'!$F$6:$F$2505,'Bill Log'!$C$6:$C$2505,$A57,'Bill Log'!$A$6:$A$2505,"&gt;="&amp;DATE(F$8,1,1),'Bill Log'!$A$6:$A$2505,"&lt;"&amp;EDATE(DATE(F$8,1,1),$B$4)))</f>
        <v/>
      </c>
      <c r="G57" s="59">
        <f>IF(OR($A57="",C57=0,D57=0),"",D57/C57-1)</f>
        <v/>
      </c>
      <c r="H57" s="59">
        <f>IF(OR($A57="",D57=0,E57=0),"",E57/D57-1)</f>
        <v/>
      </c>
      <c r="I57" s="59">
        <f>IF(OR($A57="",E57=0,F57=0),"",F57/E57-1)</f>
        <v/>
      </c>
    </row>
    <row r="58" ht="15" customHeight="1" s="36">
      <c r="A58" s="50">
        <f>IF(Lists!E5="","",Lists!E5)</f>
        <v/>
      </c>
      <c r="B58" s="50" t="n"/>
      <c r="C58" s="57">
        <f>IF($A58="","",SUMIFS('Bill Log'!$F$6:$F$2505,'Bill Log'!$C$6:$C$2505,$A58,'Bill Log'!$A$6:$A$2505,"&gt;="&amp;DATE(C$8,1,1),'Bill Log'!$A$6:$A$2505,"&lt;"&amp;EDATE(DATE(C$8,1,1),$B$4)))</f>
        <v/>
      </c>
      <c r="D58" s="57">
        <f>IF($A58="","",SUMIFS('Bill Log'!$F$6:$F$2505,'Bill Log'!$C$6:$C$2505,$A58,'Bill Log'!$A$6:$A$2505,"&gt;="&amp;DATE(D$8,1,1),'Bill Log'!$A$6:$A$2505,"&lt;"&amp;EDATE(DATE(D$8,1,1),$B$4)))</f>
        <v/>
      </c>
      <c r="E58" s="57">
        <f>IF($A58="","",SUMIFS('Bill Log'!$F$6:$F$2505,'Bill Log'!$C$6:$C$2505,$A58,'Bill Log'!$A$6:$A$2505,"&gt;="&amp;DATE(E$8,1,1),'Bill Log'!$A$6:$A$2505,"&lt;"&amp;EDATE(DATE(E$8,1,1),$B$4)))</f>
        <v/>
      </c>
      <c r="F58" s="57">
        <f>IF($A58="","",SUMIFS('Bill Log'!$F$6:$F$2505,'Bill Log'!$C$6:$C$2505,$A58,'Bill Log'!$A$6:$A$2505,"&gt;="&amp;DATE(F$8,1,1),'Bill Log'!$A$6:$A$2505,"&lt;"&amp;EDATE(DATE(F$8,1,1),$B$4)))</f>
        <v/>
      </c>
      <c r="G58" s="59">
        <f>IF(OR($A58="",C58=0,D58=0),"",D58/C58-1)</f>
        <v/>
      </c>
      <c r="H58" s="59">
        <f>IF(OR($A58="",D58=0,E58=0),"",E58/D58-1)</f>
        <v/>
      </c>
      <c r="I58" s="59">
        <f>IF(OR($A58="",E58=0,F58=0),"",F58/E58-1)</f>
        <v/>
      </c>
    </row>
    <row r="59" ht="15" customHeight="1" s="36">
      <c r="A59" s="50">
        <f>IF(Lists!E6="","",Lists!E6)</f>
        <v/>
      </c>
      <c r="B59" s="50" t="n"/>
      <c r="C59" s="57">
        <f>IF($A59="","",SUMIFS('Bill Log'!$F$6:$F$2505,'Bill Log'!$C$6:$C$2505,$A59,'Bill Log'!$A$6:$A$2505,"&gt;="&amp;DATE(C$8,1,1),'Bill Log'!$A$6:$A$2505,"&lt;"&amp;EDATE(DATE(C$8,1,1),$B$4)))</f>
        <v/>
      </c>
      <c r="D59" s="57">
        <f>IF($A59="","",SUMIFS('Bill Log'!$F$6:$F$2505,'Bill Log'!$C$6:$C$2505,$A59,'Bill Log'!$A$6:$A$2505,"&gt;="&amp;DATE(D$8,1,1),'Bill Log'!$A$6:$A$2505,"&lt;"&amp;EDATE(DATE(D$8,1,1),$B$4)))</f>
        <v/>
      </c>
      <c r="E59" s="57">
        <f>IF($A59="","",SUMIFS('Bill Log'!$F$6:$F$2505,'Bill Log'!$C$6:$C$2505,$A59,'Bill Log'!$A$6:$A$2505,"&gt;="&amp;DATE(E$8,1,1),'Bill Log'!$A$6:$A$2505,"&lt;"&amp;EDATE(DATE(E$8,1,1),$B$4)))</f>
        <v/>
      </c>
      <c r="F59" s="57">
        <f>IF($A59="","",SUMIFS('Bill Log'!$F$6:$F$2505,'Bill Log'!$C$6:$C$2505,$A59,'Bill Log'!$A$6:$A$2505,"&gt;="&amp;DATE(F$8,1,1),'Bill Log'!$A$6:$A$2505,"&lt;"&amp;EDATE(DATE(F$8,1,1),$B$4)))</f>
        <v/>
      </c>
      <c r="G59" s="59">
        <f>IF(OR($A59="",C59=0,D59=0),"",D59/C59-1)</f>
        <v/>
      </c>
      <c r="H59" s="59">
        <f>IF(OR($A59="",D59=0,E59=0),"",E59/D59-1)</f>
        <v/>
      </c>
      <c r="I59" s="59">
        <f>IF(OR($A59="",E59=0,F59=0),"",F59/E59-1)</f>
        <v/>
      </c>
    </row>
    <row r="60" ht="15" customHeight="1" s="36">
      <c r="A60" s="50">
        <f>IF(Lists!E7="","",Lists!E7)</f>
        <v/>
      </c>
      <c r="B60" s="50" t="n"/>
      <c r="C60" s="57">
        <f>IF($A60="","",SUMIFS('Bill Log'!$F$6:$F$2505,'Bill Log'!$C$6:$C$2505,$A60,'Bill Log'!$A$6:$A$2505,"&gt;="&amp;DATE(C$8,1,1),'Bill Log'!$A$6:$A$2505,"&lt;"&amp;EDATE(DATE(C$8,1,1),$B$4)))</f>
        <v/>
      </c>
      <c r="D60" s="57">
        <f>IF($A60="","",SUMIFS('Bill Log'!$F$6:$F$2505,'Bill Log'!$C$6:$C$2505,$A60,'Bill Log'!$A$6:$A$2505,"&gt;="&amp;DATE(D$8,1,1),'Bill Log'!$A$6:$A$2505,"&lt;"&amp;EDATE(DATE(D$8,1,1),$B$4)))</f>
        <v/>
      </c>
      <c r="E60" s="57">
        <f>IF($A60="","",SUMIFS('Bill Log'!$F$6:$F$2505,'Bill Log'!$C$6:$C$2505,$A60,'Bill Log'!$A$6:$A$2505,"&gt;="&amp;DATE(E$8,1,1),'Bill Log'!$A$6:$A$2505,"&lt;"&amp;EDATE(DATE(E$8,1,1),$B$4)))</f>
        <v/>
      </c>
      <c r="F60" s="57">
        <f>IF($A60="","",SUMIFS('Bill Log'!$F$6:$F$2505,'Bill Log'!$C$6:$C$2505,$A60,'Bill Log'!$A$6:$A$2505,"&gt;="&amp;DATE(F$8,1,1),'Bill Log'!$A$6:$A$2505,"&lt;"&amp;EDATE(DATE(F$8,1,1),$B$4)))</f>
        <v/>
      </c>
      <c r="G60" s="59">
        <f>IF(OR($A60="",C60=0,D60=0),"",D60/C60-1)</f>
        <v/>
      </c>
      <c r="H60" s="59">
        <f>IF(OR($A60="",D60=0,E60=0),"",E60/D60-1)</f>
        <v/>
      </c>
      <c r="I60" s="59">
        <f>IF(OR($A60="",E60=0,F60=0),"",F60/E60-1)</f>
        <v/>
      </c>
    </row>
    <row r="61" ht="15" customHeight="1" s="36">
      <c r="A61" s="50">
        <f>IF(Lists!E8="","",Lists!E8)</f>
        <v/>
      </c>
      <c r="B61" s="50" t="n"/>
      <c r="C61" s="57">
        <f>IF($A61="","",SUMIFS('Bill Log'!$F$6:$F$2505,'Bill Log'!$C$6:$C$2505,$A61,'Bill Log'!$A$6:$A$2505,"&gt;="&amp;DATE(C$8,1,1),'Bill Log'!$A$6:$A$2505,"&lt;"&amp;EDATE(DATE(C$8,1,1),$B$4)))</f>
        <v/>
      </c>
      <c r="D61" s="57">
        <f>IF($A61="","",SUMIFS('Bill Log'!$F$6:$F$2505,'Bill Log'!$C$6:$C$2505,$A61,'Bill Log'!$A$6:$A$2505,"&gt;="&amp;DATE(D$8,1,1),'Bill Log'!$A$6:$A$2505,"&lt;"&amp;EDATE(DATE(D$8,1,1),$B$4)))</f>
        <v/>
      </c>
      <c r="E61" s="57">
        <f>IF($A61="","",SUMIFS('Bill Log'!$F$6:$F$2505,'Bill Log'!$C$6:$C$2505,$A61,'Bill Log'!$A$6:$A$2505,"&gt;="&amp;DATE(E$8,1,1),'Bill Log'!$A$6:$A$2505,"&lt;"&amp;EDATE(DATE(E$8,1,1),$B$4)))</f>
        <v/>
      </c>
      <c r="F61" s="57">
        <f>IF($A61="","",SUMIFS('Bill Log'!$F$6:$F$2505,'Bill Log'!$C$6:$C$2505,$A61,'Bill Log'!$A$6:$A$2505,"&gt;="&amp;DATE(F$8,1,1),'Bill Log'!$A$6:$A$2505,"&lt;"&amp;EDATE(DATE(F$8,1,1),$B$4)))</f>
        <v/>
      </c>
      <c r="G61" s="59">
        <f>IF(OR($A61="",C61=0,D61=0),"",D61/C61-1)</f>
        <v/>
      </c>
      <c r="H61" s="59">
        <f>IF(OR($A61="",D61=0,E61=0),"",E61/D61-1)</f>
        <v/>
      </c>
      <c r="I61" s="59">
        <f>IF(OR($A61="",E61=0,F61=0),"",F61/E61-1)</f>
        <v/>
      </c>
    </row>
    <row r="62" ht="15" customHeight="1" s="36">
      <c r="A62" s="50">
        <f>IF(Lists!E9="","",Lists!E9)</f>
        <v/>
      </c>
      <c r="B62" s="50" t="n"/>
      <c r="C62" s="57">
        <f>IF($A62="","",SUMIFS('Bill Log'!$F$6:$F$2505,'Bill Log'!$C$6:$C$2505,$A62,'Bill Log'!$A$6:$A$2505,"&gt;="&amp;DATE(C$8,1,1),'Bill Log'!$A$6:$A$2505,"&lt;"&amp;EDATE(DATE(C$8,1,1),$B$4)))</f>
        <v/>
      </c>
      <c r="D62" s="57">
        <f>IF($A62="","",SUMIFS('Bill Log'!$F$6:$F$2505,'Bill Log'!$C$6:$C$2505,$A62,'Bill Log'!$A$6:$A$2505,"&gt;="&amp;DATE(D$8,1,1),'Bill Log'!$A$6:$A$2505,"&lt;"&amp;EDATE(DATE(D$8,1,1),$B$4)))</f>
        <v/>
      </c>
      <c r="E62" s="57">
        <f>IF($A62="","",SUMIFS('Bill Log'!$F$6:$F$2505,'Bill Log'!$C$6:$C$2505,$A62,'Bill Log'!$A$6:$A$2505,"&gt;="&amp;DATE(E$8,1,1),'Bill Log'!$A$6:$A$2505,"&lt;"&amp;EDATE(DATE(E$8,1,1),$B$4)))</f>
        <v/>
      </c>
      <c r="F62" s="57">
        <f>IF($A62="","",SUMIFS('Bill Log'!$F$6:$F$2505,'Bill Log'!$C$6:$C$2505,$A62,'Bill Log'!$A$6:$A$2505,"&gt;="&amp;DATE(F$8,1,1),'Bill Log'!$A$6:$A$2505,"&lt;"&amp;EDATE(DATE(F$8,1,1),$B$4)))</f>
        <v/>
      </c>
      <c r="G62" s="59">
        <f>IF(OR($A62="",C62=0,D62=0),"",D62/C62-1)</f>
        <v/>
      </c>
      <c r="H62" s="59">
        <f>IF(OR($A62="",D62=0,E62=0),"",E62/D62-1)</f>
        <v/>
      </c>
      <c r="I62" s="59">
        <f>IF(OR($A62="",E62=0,F62=0),"",F62/E62-1)</f>
        <v/>
      </c>
    </row>
    <row r="63" ht="15" customHeight="1" s="36">
      <c r="A63" s="50">
        <f>IF(Lists!E10="","",Lists!E10)</f>
        <v/>
      </c>
      <c r="B63" s="50" t="n"/>
      <c r="C63" s="57">
        <f>IF($A63="","",SUMIFS('Bill Log'!$F$6:$F$2505,'Bill Log'!$C$6:$C$2505,$A63,'Bill Log'!$A$6:$A$2505,"&gt;="&amp;DATE(C$8,1,1),'Bill Log'!$A$6:$A$2505,"&lt;"&amp;EDATE(DATE(C$8,1,1),$B$4)))</f>
        <v/>
      </c>
      <c r="D63" s="57">
        <f>IF($A63="","",SUMIFS('Bill Log'!$F$6:$F$2505,'Bill Log'!$C$6:$C$2505,$A63,'Bill Log'!$A$6:$A$2505,"&gt;="&amp;DATE(D$8,1,1),'Bill Log'!$A$6:$A$2505,"&lt;"&amp;EDATE(DATE(D$8,1,1),$B$4)))</f>
        <v/>
      </c>
      <c r="E63" s="57">
        <f>IF($A63="","",SUMIFS('Bill Log'!$F$6:$F$2505,'Bill Log'!$C$6:$C$2505,$A63,'Bill Log'!$A$6:$A$2505,"&gt;="&amp;DATE(E$8,1,1),'Bill Log'!$A$6:$A$2505,"&lt;"&amp;EDATE(DATE(E$8,1,1),$B$4)))</f>
        <v/>
      </c>
      <c r="F63" s="57">
        <f>IF($A63="","",SUMIFS('Bill Log'!$F$6:$F$2505,'Bill Log'!$C$6:$C$2505,$A63,'Bill Log'!$A$6:$A$2505,"&gt;="&amp;DATE(F$8,1,1),'Bill Log'!$A$6:$A$2505,"&lt;"&amp;EDATE(DATE(F$8,1,1),$B$4)))</f>
        <v/>
      </c>
      <c r="G63" s="59">
        <f>IF(OR($A63="",C63=0,D63=0),"",D63/C63-1)</f>
        <v/>
      </c>
      <c r="H63" s="59">
        <f>IF(OR($A63="",D63=0,E63=0),"",E63/D63-1)</f>
        <v/>
      </c>
      <c r="I63" s="59">
        <f>IF(OR($A63="",E63=0,F63=0),"",F63/E63-1)</f>
        <v/>
      </c>
    </row>
    <row r="64" ht="15" customHeight="1" s="36">
      <c r="A64" s="50">
        <f>IF(Lists!E11="","",Lists!E11)</f>
        <v/>
      </c>
      <c r="B64" s="50" t="n"/>
      <c r="C64" s="57">
        <f>IF($A64="","",SUMIFS('Bill Log'!$F$6:$F$2505,'Bill Log'!$C$6:$C$2505,$A64,'Bill Log'!$A$6:$A$2505,"&gt;="&amp;DATE(C$8,1,1),'Bill Log'!$A$6:$A$2505,"&lt;"&amp;EDATE(DATE(C$8,1,1),$B$4)))</f>
        <v/>
      </c>
      <c r="D64" s="57">
        <f>IF($A64="","",SUMIFS('Bill Log'!$F$6:$F$2505,'Bill Log'!$C$6:$C$2505,$A64,'Bill Log'!$A$6:$A$2505,"&gt;="&amp;DATE(D$8,1,1),'Bill Log'!$A$6:$A$2505,"&lt;"&amp;EDATE(DATE(D$8,1,1),$B$4)))</f>
        <v/>
      </c>
      <c r="E64" s="57">
        <f>IF($A64="","",SUMIFS('Bill Log'!$F$6:$F$2505,'Bill Log'!$C$6:$C$2505,$A64,'Bill Log'!$A$6:$A$2505,"&gt;="&amp;DATE(E$8,1,1),'Bill Log'!$A$6:$A$2505,"&lt;"&amp;EDATE(DATE(E$8,1,1),$B$4)))</f>
        <v/>
      </c>
      <c r="F64" s="57">
        <f>IF($A64="","",SUMIFS('Bill Log'!$F$6:$F$2505,'Bill Log'!$C$6:$C$2505,$A64,'Bill Log'!$A$6:$A$2505,"&gt;="&amp;DATE(F$8,1,1),'Bill Log'!$A$6:$A$2505,"&lt;"&amp;EDATE(DATE(F$8,1,1),$B$4)))</f>
        <v/>
      </c>
      <c r="G64" s="59">
        <f>IF(OR($A64="",C64=0,D64=0),"",D64/C64-1)</f>
        <v/>
      </c>
      <c r="H64" s="59">
        <f>IF(OR($A64="",D64=0,E64=0),"",E64/D64-1)</f>
        <v/>
      </c>
      <c r="I64" s="59">
        <f>IF(OR($A64="",E64=0,F64=0),"",F64/E64-1)</f>
        <v/>
      </c>
    </row>
    <row r="65" ht="15" customHeight="1" s="36">
      <c r="A65" s="50">
        <f>IF(Lists!E12="","",Lists!E12)</f>
        <v/>
      </c>
      <c r="B65" s="50" t="n"/>
      <c r="C65" s="57">
        <f>IF($A65="","",SUMIFS('Bill Log'!$F$6:$F$2505,'Bill Log'!$C$6:$C$2505,$A65,'Bill Log'!$A$6:$A$2505,"&gt;="&amp;DATE(C$8,1,1),'Bill Log'!$A$6:$A$2505,"&lt;"&amp;EDATE(DATE(C$8,1,1),$B$4)))</f>
        <v/>
      </c>
      <c r="D65" s="57">
        <f>IF($A65="","",SUMIFS('Bill Log'!$F$6:$F$2505,'Bill Log'!$C$6:$C$2505,$A65,'Bill Log'!$A$6:$A$2505,"&gt;="&amp;DATE(D$8,1,1),'Bill Log'!$A$6:$A$2505,"&lt;"&amp;EDATE(DATE(D$8,1,1),$B$4)))</f>
        <v/>
      </c>
      <c r="E65" s="57">
        <f>IF($A65="","",SUMIFS('Bill Log'!$F$6:$F$2505,'Bill Log'!$C$6:$C$2505,$A65,'Bill Log'!$A$6:$A$2505,"&gt;="&amp;DATE(E$8,1,1),'Bill Log'!$A$6:$A$2505,"&lt;"&amp;EDATE(DATE(E$8,1,1),$B$4)))</f>
        <v/>
      </c>
      <c r="F65" s="57">
        <f>IF($A65="","",SUMIFS('Bill Log'!$F$6:$F$2505,'Bill Log'!$C$6:$C$2505,$A65,'Bill Log'!$A$6:$A$2505,"&gt;="&amp;DATE(F$8,1,1),'Bill Log'!$A$6:$A$2505,"&lt;"&amp;EDATE(DATE(F$8,1,1),$B$4)))</f>
        <v/>
      </c>
      <c r="G65" s="59">
        <f>IF(OR($A65="",C65=0,D65=0),"",D65/C65-1)</f>
        <v/>
      </c>
      <c r="H65" s="59">
        <f>IF(OR($A65="",D65=0,E65=0),"",E65/D65-1)</f>
        <v/>
      </c>
      <c r="I65" s="59">
        <f>IF(OR($A65="",E65=0,F65=0),"",F65/E65-1)</f>
        <v/>
      </c>
    </row>
    <row r="66" ht="15" customHeight="1" s="36">
      <c r="A66" s="50">
        <f>IF(Lists!E13="","",Lists!E13)</f>
        <v/>
      </c>
      <c r="B66" s="50" t="n"/>
      <c r="C66" s="57">
        <f>IF($A66="","",SUMIFS('Bill Log'!$F$6:$F$2505,'Bill Log'!$C$6:$C$2505,$A66,'Bill Log'!$A$6:$A$2505,"&gt;="&amp;DATE(C$8,1,1),'Bill Log'!$A$6:$A$2505,"&lt;"&amp;EDATE(DATE(C$8,1,1),$B$4)))</f>
        <v/>
      </c>
      <c r="D66" s="57">
        <f>IF($A66="","",SUMIFS('Bill Log'!$F$6:$F$2505,'Bill Log'!$C$6:$C$2505,$A66,'Bill Log'!$A$6:$A$2505,"&gt;="&amp;DATE(D$8,1,1),'Bill Log'!$A$6:$A$2505,"&lt;"&amp;EDATE(DATE(D$8,1,1),$B$4)))</f>
        <v/>
      </c>
      <c r="E66" s="57">
        <f>IF($A66="","",SUMIFS('Bill Log'!$F$6:$F$2505,'Bill Log'!$C$6:$C$2505,$A66,'Bill Log'!$A$6:$A$2505,"&gt;="&amp;DATE(E$8,1,1),'Bill Log'!$A$6:$A$2505,"&lt;"&amp;EDATE(DATE(E$8,1,1),$B$4)))</f>
        <v/>
      </c>
      <c r="F66" s="57">
        <f>IF($A66="","",SUMIFS('Bill Log'!$F$6:$F$2505,'Bill Log'!$C$6:$C$2505,$A66,'Bill Log'!$A$6:$A$2505,"&gt;="&amp;DATE(F$8,1,1),'Bill Log'!$A$6:$A$2505,"&lt;"&amp;EDATE(DATE(F$8,1,1),$B$4)))</f>
        <v/>
      </c>
      <c r="G66" s="59">
        <f>IF(OR($A66="",C66=0,D66=0),"",D66/C66-1)</f>
        <v/>
      </c>
      <c r="H66" s="59">
        <f>IF(OR($A66="",D66=0,E66=0),"",E66/D66-1)</f>
        <v/>
      </c>
      <c r="I66" s="59">
        <f>IF(OR($A66="",E66=0,F66=0),"",F66/E66-1)</f>
        <v/>
      </c>
    </row>
    <row r="67" ht="15" customHeight="1" s="36">
      <c r="A67" s="50">
        <f>IF(Lists!E14="","",Lists!E14)</f>
        <v/>
      </c>
      <c r="B67" s="50" t="n"/>
      <c r="C67" s="57">
        <f>IF($A67="","",SUMIFS('Bill Log'!$F$6:$F$2505,'Bill Log'!$C$6:$C$2505,$A67,'Bill Log'!$A$6:$A$2505,"&gt;="&amp;DATE(C$8,1,1),'Bill Log'!$A$6:$A$2505,"&lt;"&amp;EDATE(DATE(C$8,1,1),$B$4)))</f>
        <v/>
      </c>
      <c r="D67" s="57">
        <f>IF($A67="","",SUMIFS('Bill Log'!$F$6:$F$2505,'Bill Log'!$C$6:$C$2505,$A67,'Bill Log'!$A$6:$A$2505,"&gt;="&amp;DATE(D$8,1,1),'Bill Log'!$A$6:$A$2505,"&lt;"&amp;EDATE(DATE(D$8,1,1),$B$4)))</f>
        <v/>
      </c>
      <c r="E67" s="57">
        <f>IF($A67="","",SUMIFS('Bill Log'!$F$6:$F$2505,'Bill Log'!$C$6:$C$2505,$A67,'Bill Log'!$A$6:$A$2505,"&gt;="&amp;DATE(E$8,1,1),'Bill Log'!$A$6:$A$2505,"&lt;"&amp;EDATE(DATE(E$8,1,1),$B$4)))</f>
        <v/>
      </c>
      <c r="F67" s="57">
        <f>IF($A67="","",SUMIFS('Bill Log'!$F$6:$F$2505,'Bill Log'!$C$6:$C$2505,$A67,'Bill Log'!$A$6:$A$2505,"&gt;="&amp;DATE(F$8,1,1),'Bill Log'!$A$6:$A$2505,"&lt;"&amp;EDATE(DATE(F$8,1,1),$B$4)))</f>
        <v/>
      </c>
      <c r="G67" s="59">
        <f>IF(OR($A67="",C67=0,D67=0),"",D67/C67-1)</f>
        <v/>
      </c>
      <c r="H67" s="59">
        <f>IF(OR($A67="",D67=0,E67=0),"",E67/D67-1)</f>
        <v/>
      </c>
      <c r="I67" s="59">
        <f>IF(OR($A67="",E67=0,F67=0),"",F67/E67-1)</f>
        <v/>
      </c>
    </row>
    <row r="68" ht="15" customHeight="1" s="36">
      <c r="A68" s="50">
        <f>IF(Lists!E15="","",Lists!E15)</f>
        <v/>
      </c>
      <c r="B68" s="50" t="n"/>
      <c r="C68" s="57">
        <f>IF($A68="","",SUMIFS('Bill Log'!$F$6:$F$2505,'Bill Log'!$C$6:$C$2505,$A68,'Bill Log'!$A$6:$A$2505,"&gt;="&amp;DATE(C$8,1,1),'Bill Log'!$A$6:$A$2505,"&lt;"&amp;EDATE(DATE(C$8,1,1),$B$4)))</f>
        <v/>
      </c>
      <c r="D68" s="57">
        <f>IF($A68="","",SUMIFS('Bill Log'!$F$6:$F$2505,'Bill Log'!$C$6:$C$2505,$A68,'Bill Log'!$A$6:$A$2505,"&gt;="&amp;DATE(D$8,1,1),'Bill Log'!$A$6:$A$2505,"&lt;"&amp;EDATE(DATE(D$8,1,1),$B$4)))</f>
        <v/>
      </c>
      <c r="E68" s="57">
        <f>IF($A68="","",SUMIFS('Bill Log'!$F$6:$F$2505,'Bill Log'!$C$6:$C$2505,$A68,'Bill Log'!$A$6:$A$2505,"&gt;="&amp;DATE(E$8,1,1),'Bill Log'!$A$6:$A$2505,"&lt;"&amp;EDATE(DATE(E$8,1,1),$B$4)))</f>
        <v/>
      </c>
      <c r="F68" s="57">
        <f>IF($A68="","",SUMIFS('Bill Log'!$F$6:$F$2505,'Bill Log'!$C$6:$C$2505,$A68,'Bill Log'!$A$6:$A$2505,"&gt;="&amp;DATE(F$8,1,1),'Bill Log'!$A$6:$A$2505,"&lt;"&amp;EDATE(DATE(F$8,1,1),$B$4)))</f>
        <v/>
      </c>
      <c r="G68" s="59">
        <f>IF(OR($A68="",C68=0,D68=0),"",D68/C68-1)</f>
        <v/>
      </c>
      <c r="H68" s="59">
        <f>IF(OR($A68="",D68=0,E68=0),"",E68/D68-1)</f>
        <v/>
      </c>
      <c r="I68" s="59">
        <f>IF(OR($A68="",E68=0,F68=0),"",F68/E68-1)</f>
        <v/>
      </c>
    </row>
    <row r="69" ht="15" customHeight="1" s="36">
      <c r="A69" s="50">
        <f>IF(Lists!E16="","",Lists!E16)</f>
        <v/>
      </c>
      <c r="B69" s="50" t="n"/>
      <c r="C69" s="57">
        <f>IF($A69="","",SUMIFS('Bill Log'!$F$6:$F$2505,'Bill Log'!$C$6:$C$2505,$A69,'Bill Log'!$A$6:$A$2505,"&gt;="&amp;DATE(C$8,1,1),'Bill Log'!$A$6:$A$2505,"&lt;"&amp;EDATE(DATE(C$8,1,1),$B$4)))</f>
        <v/>
      </c>
      <c r="D69" s="57">
        <f>IF($A69="","",SUMIFS('Bill Log'!$F$6:$F$2505,'Bill Log'!$C$6:$C$2505,$A69,'Bill Log'!$A$6:$A$2505,"&gt;="&amp;DATE(D$8,1,1),'Bill Log'!$A$6:$A$2505,"&lt;"&amp;EDATE(DATE(D$8,1,1),$B$4)))</f>
        <v/>
      </c>
      <c r="E69" s="57">
        <f>IF($A69="","",SUMIFS('Bill Log'!$F$6:$F$2505,'Bill Log'!$C$6:$C$2505,$A69,'Bill Log'!$A$6:$A$2505,"&gt;="&amp;DATE(E$8,1,1),'Bill Log'!$A$6:$A$2505,"&lt;"&amp;EDATE(DATE(E$8,1,1),$B$4)))</f>
        <v/>
      </c>
      <c r="F69" s="57">
        <f>IF($A69="","",SUMIFS('Bill Log'!$F$6:$F$2505,'Bill Log'!$C$6:$C$2505,$A69,'Bill Log'!$A$6:$A$2505,"&gt;="&amp;DATE(F$8,1,1),'Bill Log'!$A$6:$A$2505,"&lt;"&amp;EDATE(DATE(F$8,1,1),$B$4)))</f>
        <v/>
      </c>
      <c r="G69" s="59">
        <f>IF(OR($A69="",C69=0,D69=0),"",D69/C69-1)</f>
        <v/>
      </c>
      <c r="H69" s="59">
        <f>IF(OR($A69="",D69=0,E69=0),"",E69/D69-1)</f>
        <v/>
      </c>
      <c r="I69" s="59">
        <f>IF(OR($A69="",E69=0,F69=0),"",F69/E69-1)</f>
        <v/>
      </c>
    </row>
    <row r="70" ht="15" customHeight="1" s="36">
      <c r="A70" s="50">
        <f>IF(Lists!E17="","",Lists!E17)</f>
        <v/>
      </c>
      <c r="B70" s="50" t="n"/>
      <c r="C70" s="57">
        <f>IF($A70="","",SUMIFS('Bill Log'!$F$6:$F$2505,'Bill Log'!$C$6:$C$2505,$A70,'Bill Log'!$A$6:$A$2505,"&gt;="&amp;DATE(C$8,1,1),'Bill Log'!$A$6:$A$2505,"&lt;"&amp;EDATE(DATE(C$8,1,1),$B$4)))</f>
        <v/>
      </c>
      <c r="D70" s="57">
        <f>IF($A70="","",SUMIFS('Bill Log'!$F$6:$F$2505,'Bill Log'!$C$6:$C$2505,$A70,'Bill Log'!$A$6:$A$2505,"&gt;="&amp;DATE(D$8,1,1),'Bill Log'!$A$6:$A$2505,"&lt;"&amp;EDATE(DATE(D$8,1,1),$B$4)))</f>
        <v/>
      </c>
      <c r="E70" s="57">
        <f>IF($A70="","",SUMIFS('Bill Log'!$F$6:$F$2505,'Bill Log'!$C$6:$C$2505,$A70,'Bill Log'!$A$6:$A$2505,"&gt;="&amp;DATE(E$8,1,1),'Bill Log'!$A$6:$A$2505,"&lt;"&amp;EDATE(DATE(E$8,1,1),$B$4)))</f>
        <v/>
      </c>
      <c r="F70" s="57">
        <f>IF($A70="","",SUMIFS('Bill Log'!$F$6:$F$2505,'Bill Log'!$C$6:$C$2505,$A70,'Bill Log'!$A$6:$A$2505,"&gt;="&amp;DATE(F$8,1,1),'Bill Log'!$A$6:$A$2505,"&lt;"&amp;EDATE(DATE(F$8,1,1),$B$4)))</f>
        <v/>
      </c>
      <c r="G70" s="59">
        <f>IF(OR($A70="",C70=0,D70=0),"",D70/C70-1)</f>
        <v/>
      </c>
      <c r="H70" s="59">
        <f>IF(OR($A70="",D70=0,E70=0),"",E70/D70-1)</f>
        <v/>
      </c>
      <c r="I70" s="59">
        <f>IF(OR($A70="",E70=0,F70=0),"",F70/E70-1)</f>
        <v/>
      </c>
    </row>
    <row r="71" ht="15" customHeight="1" s="36">
      <c r="A71" s="50">
        <f>IF(Lists!E18="","",Lists!E18)</f>
        <v/>
      </c>
      <c r="B71" s="50" t="n"/>
      <c r="C71" s="57">
        <f>IF($A71="","",SUMIFS('Bill Log'!$F$6:$F$2505,'Bill Log'!$C$6:$C$2505,$A71,'Bill Log'!$A$6:$A$2505,"&gt;="&amp;DATE(C$8,1,1),'Bill Log'!$A$6:$A$2505,"&lt;"&amp;EDATE(DATE(C$8,1,1),$B$4)))</f>
        <v/>
      </c>
      <c r="D71" s="57">
        <f>IF($A71="","",SUMIFS('Bill Log'!$F$6:$F$2505,'Bill Log'!$C$6:$C$2505,$A71,'Bill Log'!$A$6:$A$2505,"&gt;="&amp;DATE(D$8,1,1),'Bill Log'!$A$6:$A$2505,"&lt;"&amp;EDATE(DATE(D$8,1,1),$B$4)))</f>
        <v/>
      </c>
      <c r="E71" s="57">
        <f>IF($A71="","",SUMIFS('Bill Log'!$F$6:$F$2505,'Bill Log'!$C$6:$C$2505,$A71,'Bill Log'!$A$6:$A$2505,"&gt;="&amp;DATE(E$8,1,1),'Bill Log'!$A$6:$A$2505,"&lt;"&amp;EDATE(DATE(E$8,1,1),$B$4)))</f>
        <v/>
      </c>
      <c r="F71" s="57">
        <f>IF($A71="","",SUMIFS('Bill Log'!$F$6:$F$2505,'Bill Log'!$C$6:$C$2505,$A71,'Bill Log'!$A$6:$A$2505,"&gt;="&amp;DATE(F$8,1,1),'Bill Log'!$A$6:$A$2505,"&lt;"&amp;EDATE(DATE(F$8,1,1),$B$4)))</f>
        <v/>
      </c>
      <c r="G71" s="59">
        <f>IF(OR($A71="",C71=0,D71=0),"",D71/C71-1)</f>
        <v/>
      </c>
      <c r="H71" s="59">
        <f>IF(OR($A71="",D71=0,E71=0),"",E71/D71-1)</f>
        <v/>
      </c>
      <c r="I71" s="59">
        <f>IF(OR($A71="",E71=0,F71=0),"",F71/E71-1)</f>
        <v/>
      </c>
    </row>
    <row r="72" ht="15" customHeight="1" s="36">
      <c r="A72" s="50">
        <f>IF(Lists!E19="","",Lists!E19)</f>
        <v/>
      </c>
      <c r="B72" s="50" t="n"/>
      <c r="C72" s="57">
        <f>IF($A72="","",SUMIFS('Bill Log'!$F$6:$F$2505,'Bill Log'!$C$6:$C$2505,$A72,'Bill Log'!$A$6:$A$2505,"&gt;="&amp;DATE(C$8,1,1),'Bill Log'!$A$6:$A$2505,"&lt;"&amp;EDATE(DATE(C$8,1,1),$B$4)))</f>
        <v/>
      </c>
      <c r="D72" s="57">
        <f>IF($A72="","",SUMIFS('Bill Log'!$F$6:$F$2505,'Bill Log'!$C$6:$C$2505,$A72,'Bill Log'!$A$6:$A$2505,"&gt;="&amp;DATE(D$8,1,1),'Bill Log'!$A$6:$A$2505,"&lt;"&amp;EDATE(DATE(D$8,1,1),$B$4)))</f>
        <v/>
      </c>
      <c r="E72" s="57">
        <f>IF($A72="","",SUMIFS('Bill Log'!$F$6:$F$2505,'Bill Log'!$C$6:$C$2505,$A72,'Bill Log'!$A$6:$A$2505,"&gt;="&amp;DATE(E$8,1,1),'Bill Log'!$A$6:$A$2505,"&lt;"&amp;EDATE(DATE(E$8,1,1),$B$4)))</f>
        <v/>
      </c>
      <c r="F72" s="57">
        <f>IF($A72="","",SUMIFS('Bill Log'!$F$6:$F$2505,'Bill Log'!$C$6:$C$2505,$A72,'Bill Log'!$A$6:$A$2505,"&gt;="&amp;DATE(F$8,1,1),'Bill Log'!$A$6:$A$2505,"&lt;"&amp;EDATE(DATE(F$8,1,1),$B$4)))</f>
        <v/>
      </c>
      <c r="G72" s="59">
        <f>IF(OR($A72="",C72=0,D72=0),"",D72/C72-1)</f>
        <v/>
      </c>
      <c r="H72" s="59">
        <f>IF(OR($A72="",D72=0,E72=0),"",E72/D72-1)</f>
        <v/>
      </c>
      <c r="I72" s="59">
        <f>IF(OR($A72="",E72=0,F72=0),"",F72/E72-1)</f>
        <v/>
      </c>
    </row>
    <row r="73" ht="15" customHeight="1" s="36">
      <c r="A73" s="50">
        <f>IF(Lists!E20="","",Lists!E20)</f>
        <v/>
      </c>
      <c r="B73" s="50" t="n"/>
      <c r="C73" s="57">
        <f>IF($A73="","",SUMIFS('Bill Log'!$F$6:$F$2505,'Bill Log'!$C$6:$C$2505,$A73,'Bill Log'!$A$6:$A$2505,"&gt;="&amp;DATE(C$8,1,1),'Bill Log'!$A$6:$A$2505,"&lt;"&amp;EDATE(DATE(C$8,1,1),$B$4)))</f>
        <v/>
      </c>
      <c r="D73" s="57">
        <f>IF($A73="","",SUMIFS('Bill Log'!$F$6:$F$2505,'Bill Log'!$C$6:$C$2505,$A73,'Bill Log'!$A$6:$A$2505,"&gt;="&amp;DATE(D$8,1,1),'Bill Log'!$A$6:$A$2505,"&lt;"&amp;EDATE(DATE(D$8,1,1),$B$4)))</f>
        <v/>
      </c>
      <c r="E73" s="57">
        <f>IF($A73="","",SUMIFS('Bill Log'!$F$6:$F$2505,'Bill Log'!$C$6:$C$2505,$A73,'Bill Log'!$A$6:$A$2505,"&gt;="&amp;DATE(E$8,1,1),'Bill Log'!$A$6:$A$2505,"&lt;"&amp;EDATE(DATE(E$8,1,1),$B$4)))</f>
        <v/>
      </c>
      <c r="F73" s="57">
        <f>IF($A73="","",SUMIFS('Bill Log'!$F$6:$F$2505,'Bill Log'!$C$6:$C$2505,$A73,'Bill Log'!$A$6:$A$2505,"&gt;="&amp;DATE(F$8,1,1),'Bill Log'!$A$6:$A$2505,"&lt;"&amp;EDATE(DATE(F$8,1,1),$B$4)))</f>
        <v/>
      </c>
      <c r="G73" s="59">
        <f>IF(OR($A73="",C73=0,D73=0),"",D73/C73-1)</f>
        <v/>
      </c>
      <c r="H73" s="59">
        <f>IF(OR($A73="",D73=0,E73=0),"",E73/D73-1)</f>
        <v/>
      </c>
      <c r="I73" s="59">
        <f>IF(OR($A73="",E73=0,F73=0),"",F73/E73-1)</f>
        <v/>
      </c>
    </row>
    <row r="74" ht="15" customHeight="1" s="36">
      <c r="A74" s="50">
        <f>IF(Lists!E21="","",Lists!E21)</f>
        <v/>
      </c>
      <c r="B74" s="50" t="n"/>
      <c r="C74" s="57">
        <f>IF($A74="","",SUMIFS('Bill Log'!$F$6:$F$2505,'Bill Log'!$C$6:$C$2505,$A74,'Bill Log'!$A$6:$A$2505,"&gt;="&amp;DATE(C$8,1,1),'Bill Log'!$A$6:$A$2505,"&lt;"&amp;EDATE(DATE(C$8,1,1),$B$4)))</f>
        <v/>
      </c>
      <c r="D74" s="57">
        <f>IF($A74="","",SUMIFS('Bill Log'!$F$6:$F$2505,'Bill Log'!$C$6:$C$2505,$A74,'Bill Log'!$A$6:$A$2505,"&gt;="&amp;DATE(D$8,1,1),'Bill Log'!$A$6:$A$2505,"&lt;"&amp;EDATE(DATE(D$8,1,1),$B$4)))</f>
        <v/>
      </c>
      <c r="E74" s="57">
        <f>IF($A74="","",SUMIFS('Bill Log'!$F$6:$F$2505,'Bill Log'!$C$6:$C$2505,$A74,'Bill Log'!$A$6:$A$2505,"&gt;="&amp;DATE(E$8,1,1),'Bill Log'!$A$6:$A$2505,"&lt;"&amp;EDATE(DATE(E$8,1,1),$B$4)))</f>
        <v/>
      </c>
      <c r="F74" s="57">
        <f>IF($A74="","",SUMIFS('Bill Log'!$F$6:$F$2505,'Bill Log'!$C$6:$C$2505,$A74,'Bill Log'!$A$6:$A$2505,"&gt;="&amp;DATE(F$8,1,1),'Bill Log'!$A$6:$A$2505,"&lt;"&amp;EDATE(DATE(F$8,1,1),$B$4)))</f>
        <v/>
      </c>
      <c r="G74" s="59">
        <f>IF(OR($A74="",C74=0,D74=0),"",D74/C74-1)</f>
        <v/>
      </c>
      <c r="H74" s="59">
        <f>IF(OR($A74="",D74=0,E74=0),"",E74/D74-1)</f>
        <v/>
      </c>
      <c r="I74" s="59">
        <f>IF(OR($A74="",E74=0,F74=0),"",F74/E74-1)</f>
        <v/>
      </c>
    </row>
    <row r="75" ht="15" customHeight="1" s="36">
      <c r="A75" s="50">
        <f>IF(Lists!E22="","",Lists!E22)</f>
        <v/>
      </c>
      <c r="B75" s="50" t="n"/>
      <c r="C75" s="57">
        <f>IF($A75="","",SUMIFS('Bill Log'!$F$6:$F$2505,'Bill Log'!$C$6:$C$2505,$A75,'Bill Log'!$A$6:$A$2505,"&gt;="&amp;DATE(C$8,1,1),'Bill Log'!$A$6:$A$2505,"&lt;"&amp;EDATE(DATE(C$8,1,1),$B$4)))</f>
        <v/>
      </c>
      <c r="D75" s="57">
        <f>IF($A75="","",SUMIFS('Bill Log'!$F$6:$F$2505,'Bill Log'!$C$6:$C$2505,$A75,'Bill Log'!$A$6:$A$2505,"&gt;="&amp;DATE(D$8,1,1),'Bill Log'!$A$6:$A$2505,"&lt;"&amp;EDATE(DATE(D$8,1,1),$B$4)))</f>
        <v/>
      </c>
      <c r="E75" s="57">
        <f>IF($A75="","",SUMIFS('Bill Log'!$F$6:$F$2505,'Bill Log'!$C$6:$C$2505,$A75,'Bill Log'!$A$6:$A$2505,"&gt;="&amp;DATE(E$8,1,1),'Bill Log'!$A$6:$A$2505,"&lt;"&amp;EDATE(DATE(E$8,1,1),$B$4)))</f>
        <v/>
      </c>
      <c r="F75" s="57">
        <f>IF($A75="","",SUMIFS('Bill Log'!$F$6:$F$2505,'Bill Log'!$C$6:$C$2505,$A75,'Bill Log'!$A$6:$A$2505,"&gt;="&amp;DATE(F$8,1,1),'Bill Log'!$A$6:$A$2505,"&lt;"&amp;EDATE(DATE(F$8,1,1),$B$4)))</f>
        <v/>
      </c>
      <c r="G75" s="59">
        <f>IF(OR($A75="",C75=0,D75=0),"",D75/C75-1)</f>
        <v/>
      </c>
      <c r="H75" s="59">
        <f>IF(OR($A75="",D75=0,E75=0),"",E75/D75-1)</f>
        <v/>
      </c>
      <c r="I75" s="59">
        <f>IF(OR($A75="",E75=0,F75=0),"",F75/E75-1)</f>
        <v/>
      </c>
    </row>
    <row r="76" ht="15" customHeight="1" s="36">
      <c r="A76" s="50">
        <f>IF(Lists!E23="","",Lists!E23)</f>
        <v/>
      </c>
      <c r="B76" s="50" t="n"/>
      <c r="C76" s="57">
        <f>IF($A76="","",SUMIFS('Bill Log'!$F$6:$F$2505,'Bill Log'!$C$6:$C$2505,$A76,'Bill Log'!$A$6:$A$2505,"&gt;="&amp;DATE(C$8,1,1),'Bill Log'!$A$6:$A$2505,"&lt;"&amp;EDATE(DATE(C$8,1,1),$B$4)))</f>
        <v/>
      </c>
      <c r="D76" s="57">
        <f>IF($A76="","",SUMIFS('Bill Log'!$F$6:$F$2505,'Bill Log'!$C$6:$C$2505,$A76,'Bill Log'!$A$6:$A$2505,"&gt;="&amp;DATE(D$8,1,1),'Bill Log'!$A$6:$A$2505,"&lt;"&amp;EDATE(DATE(D$8,1,1),$B$4)))</f>
        <v/>
      </c>
      <c r="E76" s="57">
        <f>IF($A76="","",SUMIFS('Bill Log'!$F$6:$F$2505,'Bill Log'!$C$6:$C$2505,$A76,'Bill Log'!$A$6:$A$2505,"&gt;="&amp;DATE(E$8,1,1),'Bill Log'!$A$6:$A$2505,"&lt;"&amp;EDATE(DATE(E$8,1,1),$B$4)))</f>
        <v/>
      </c>
      <c r="F76" s="57">
        <f>IF($A76="","",SUMIFS('Bill Log'!$F$6:$F$2505,'Bill Log'!$C$6:$C$2505,$A76,'Bill Log'!$A$6:$A$2505,"&gt;="&amp;DATE(F$8,1,1),'Bill Log'!$A$6:$A$2505,"&lt;"&amp;EDATE(DATE(F$8,1,1),$B$4)))</f>
        <v/>
      </c>
      <c r="G76" s="59">
        <f>IF(OR($A76="",C76=0,D76=0),"",D76/C76-1)</f>
        <v/>
      </c>
      <c r="H76" s="59">
        <f>IF(OR($A76="",D76=0,E76=0),"",E76/D76-1)</f>
        <v/>
      </c>
      <c r="I76" s="59">
        <f>IF(OR($A76="",E76=0,F76=0),"",F76/E76-1)</f>
        <v/>
      </c>
    </row>
    <row r="77" ht="15" customHeight="1" s="36">
      <c r="A77" s="60" t="inlineStr">
        <is>
          <t>Total</t>
        </is>
      </c>
      <c r="B77" s="60" t="n"/>
      <c r="C77" s="61">
        <f>SUMIFS('Bill Log'!$F$6:$F$2505,'Bill Log'!$A$6:$A$2505,"&gt;="&amp;DATE(C$8,1,1),'Bill Log'!$A$6:$A$2505,"&lt;"&amp;EDATE(DATE(C$8,1,1),$B$4))</f>
        <v/>
      </c>
      <c r="D77" s="61">
        <f>SUMIFS('Bill Log'!$F$6:$F$2505,'Bill Log'!$A$6:$A$2505,"&gt;="&amp;DATE(D$8,1,1),'Bill Log'!$A$6:$A$2505,"&lt;"&amp;EDATE(DATE(D$8,1,1),$B$4))</f>
        <v/>
      </c>
      <c r="E77" s="61">
        <f>SUMIFS('Bill Log'!$F$6:$F$2505,'Bill Log'!$A$6:$A$2505,"&gt;="&amp;DATE(E$8,1,1),'Bill Log'!$A$6:$A$2505,"&lt;"&amp;EDATE(DATE(E$8,1,1),$B$4))</f>
        <v/>
      </c>
      <c r="F77" s="61">
        <f>SUMIFS('Bill Log'!$F$6:$F$2505,'Bill Log'!$A$6:$A$2505,"&gt;="&amp;DATE(F$8,1,1),'Bill Log'!$A$6:$A$2505,"&lt;"&amp;EDATE(DATE(F$8,1,1),$B$4))</f>
        <v/>
      </c>
      <c r="G77" s="62">
        <f>IF(OR(C77=0,D77=0),"",D77/C77-1)</f>
        <v/>
      </c>
      <c r="H77" s="62">
        <f>IF(OR(D77=0,E77=0),"",E77/D77-1)</f>
        <v/>
      </c>
      <c r="I77" s="62">
        <f>IF(OR(E77=0,F77=0),"",F77/E77-1)</f>
        <v/>
      </c>
    </row>
    <row r="78"/>
    <row r="79"/>
    <row r="80" ht="15" customHeight="1" s="36">
      <c r="A80" s="54" t="inlineStr">
        <is>
          <t>Spending by payee – full year</t>
        </is>
      </c>
    </row>
    <row r="81" ht="27.75" customHeight="1" s="36">
      <c r="A81" s="48" t="inlineStr">
        <is>
          <t>Payee</t>
        </is>
      </c>
      <c r="B81" s="48" t="n"/>
      <c r="C81" s="48">
        <f>TEXT(C$8,"0")</f>
        <v/>
      </c>
      <c r="D81" s="48">
        <f>TEXT(D$8,"0")</f>
        <v/>
      </c>
      <c r="E81" s="48">
        <f>TEXT(E$8,"0")</f>
        <v/>
      </c>
      <c r="F81" s="48">
        <f>TEXT(F$8,"0")</f>
        <v/>
      </c>
      <c r="G81" s="48">
        <f>D81&amp;" vs "&amp;C81</f>
        <v/>
      </c>
      <c r="H81" s="48">
        <f>E81&amp;" vs "&amp;D81</f>
        <v/>
      </c>
      <c r="I81" s="48">
        <f>F81&amp;" vs "&amp;E81</f>
        <v/>
      </c>
    </row>
    <row r="82" ht="15" customHeight="1" s="36">
      <c r="A82" s="50">
        <f>IF(Lists!A4="","",Lists!A4)</f>
        <v/>
      </c>
      <c r="B82" s="50" t="n"/>
      <c r="C82" s="57">
        <f>IF($A82="","",SUMIFS('Bill Log'!$F$6:$F$2505,'Bill Log'!$B$6:$B$2505,$A82,'Bill Log'!$A$6:$A$2505,"&gt;="&amp;DATE(C$8,1,1),'Bill Log'!$A$6:$A$2505,"&lt;"&amp;DATE(C$8+1,1,1)))</f>
        <v/>
      </c>
      <c r="D82" s="57">
        <f>IF($A82="","",SUMIFS('Bill Log'!$F$6:$F$2505,'Bill Log'!$B$6:$B$2505,$A82,'Bill Log'!$A$6:$A$2505,"&gt;="&amp;DATE(D$8,1,1),'Bill Log'!$A$6:$A$2505,"&lt;"&amp;DATE(D$8+1,1,1)))</f>
        <v/>
      </c>
      <c r="E82" s="57">
        <f>IF($A82="","",SUMIFS('Bill Log'!$F$6:$F$2505,'Bill Log'!$B$6:$B$2505,$A82,'Bill Log'!$A$6:$A$2505,"&gt;="&amp;DATE(E$8,1,1),'Bill Log'!$A$6:$A$2505,"&lt;"&amp;DATE(E$8+1,1,1)))</f>
        <v/>
      </c>
      <c r="F82" s="57">
        <f>IF($A82="","",SUMIFS('Bill Log'!$F$6:$F$2505,'Bill Log'!$B$6:$B$2505,$A82,'Bill Log'!$A$6:$A$2505,"&gt;="&amp;DATE(F$8,1,1),'Bill Log'!$A$6:$A$2505,"&lt;"&amp;DATE(F$8+1,1,1)))</f>
        <v/>
      </c>
      <c r="G82" s="59">
        <f>IF(OR($A82="",C82=0,D82=0),"",D82/C82-1)</f>
        <v/>
      </c>
      <c r="H82" s="59">
        <f>IF(OR($A82="",D82=0,E82=0),"",E82/D82-1)</f>
        <v/>
      </c>
      <c r="I82" s="59">
        <f>IF(OR($A82="",E82=0,F82=0),"",F82/E82-1)</f>
        <v/>
      </c>
    </row>
    <row r="83" ht="15" customHeight="1" s="36">
      <c r="A83" s="50">
        <f>IF(Lists!A5="","",Lists!A5)</f>
        <v/>
      </c>
      <c r="B83" s="50" t="n"/>
      <c r="C83" s="57">
        <f>IF($A83="","",SUMIFS('Bill Log'!$F$6:$F$2505,'Bill Log'!$B$6:$B$2505,$A83,'Bill Log'!$A$6:$A$2505,"&gt;="&amp;DATE(C$8,1,1),'Bill Log'!$A$6:$A$2505,"&lt;"&amp;DATE(C$8+1,1,1)))</f>
        <v/>
      </c>
      <c r="D83" s="57">
        <f>IF($A83="","",SUMIFS('Bill Log'!$F$6:$F$2505,'Bill Log'!$B$6:$B$2505,$A83,'Bill Log'!$A$6:$A$2505,"&gt;="&amp;DATE(D$8,1,1),'Bill Log'!$A$6:$A$2505,"&lt;"&amp;DATE(D$8+1,1,1)))</f>
        <v/>
      </c>
      <c r="E83" s="57">
        <f>IF($A83="","",SUMIFS('Bill Log'!$F$6:$F$2505,'Bill Log'!$B$6:$B$2505,$A83,'Bill Log'!$A$6:$A$2505,"&gt;="&amp;DATE(E$8,1,1),'Bill Log'!$A$6:$A$2505,"&lt;"&amp;DATE(E$8+1,1,1)))</f>
        <v/>
      </c>
      <c r="F83" s="57">
        <f>IF($A83="","",SUMIFS('Bill Log'!$F$6:$F$2505,'Bill Log'!$B$6:$B$2505,$A83,'Bill Log'!$A$6:$A$2505,"&gt;="&amp;DATE(F$8,1,1),'Bill Log'!$A$6:$A$2505,"&lt;"&amp;DATE(F$8+1,1,1)))</f>
        <v/>
      </c>
      <c r="G83" s="59">
        <f>IF(OR($A83="",C83=0,D83=0),"",D83/C83-1)</f>
        <v/>
      </c>
      <c r="H83" s="59">
        <f>IF(OR($A83="",D83=0,E83=0),"",E83/D83-1)</f>
        <v/>
      </c>
      <c r="I83" s="59">
        <f>IF(OR($A83="",E83=0,F83=0),"",F83/E83-1)</f>
        <v/>
      </c>
    </row>
    <row r="84" ht="15" customHeight="1" s="36">
      <c r="A84" s="50">
        <f>IF(Lists!A6="","",Lists!A6)</f>
        <v/>
      </c>
      <c r="B84" s="50" t="n"/>
      <c r="C84" s="57">
        <f>IF($A84="","",SUMIFS('Bill Log'!$F$6:$F$2505,'Bill Log'!$B$6:$B$2505,$A84,'Bill Log'!$A$6:$A$2505,"&gt;="&amp;DATE(C$8,1,1),'Bill Log'!$A$6:$A$2505,"&lt;"&amp;DATE(C$8+1,1,1)))</f>
        <v/>
      </c>
      <c r="D84" s="57">
        <f>IF($A84="","",SUMIFS('Bill Log'!$F$6:$F$2505,'Bill Log'!$B$6:$B$2505,$A84,'Bill Log'!$A$6:$A$2505,"&gt;="&amp;DATE(D$8,1,1),'Bill Log'!$A$6:$A$2505,"&lt;"&amp;DATE(D$8+1,1,1)))</f>
        <v/>
      </c>
      <c r="E84" s="57">
        <f>IF($A84="","",SUMIFS('Bill Log'!$F$6:$F$2505,'Bill Log'!$B$6:$B$2505,$A84,'Bill Log'!$A$6:$A$2505,"&gt;="&amp;DATE(E$8,1,1),'Bill Log'!$A$6:$A$2505,"&lt;"&amp;DATE(E$8+1,1,1)))</f>
        <v/>
      </c>
      <c r="F84" s="57">
        <f>IF($A84="","",SUMIFS('Bill Log'!$F$6:$F$2505,'Bill Log'!$B$6:$B$2505,$A84,'Bill Log'!$A$6:$A$2505,"&gt;="&amp;DATE(F$8,1,1),'Bill Log'!$A$6:$A$2505,"&lt;"&amp;DATE(F$8+1,1,1)))</f>
        <v/>
      </c>
      <c r="G84" s="59">
        <f>IF(OR($A84="",C84=0,D84=0),"",D84/C84-1)</f>
        <v/>
      </c>
      <c r="H84" s="59">
        <f>IF(OR($A84="",D84=0,E84=0),"",E84/D84-1)</f>
        <v/>
      </c>
      <c r="I84" s="59">
        <f>IF(OR($A84="",E84=0,F84=0),"",F84/E84-1)</f>
        <v/>
      </c>
    </row>
    <row r="85" ht="15" customHeight="1" s="36">
      <c r="A85" s="50">
        <f>IF(Lists!A7="","",Lists!A7)</f>
        <v/>
      </c>
      <c r="B85" s="50" t="n"/>
      <c r="C85" s="57">
        <f>IF($A85="","",SUMIFS('Bill Log'!$F$6:$F$2505,'Bill Log'!$B$6:$B$2505,$A85,'Bill Log'!$A$6:$A$2505,"&gt;="&amp;DATE(C$8,1,1),'Bill Log'!$A$6:$A$2505,"&lt;"&amp;DATE(C$8+1,1,1)))</f>
        <v/>
      </c>
      <c r="D85" s="57">
        <f>IF($A85="","",SUMIFS('Bill Log'!$F$6:$F$2505,'Bill Log'!$B$6:$B$2505,$A85,'Bill Log'!$A$6:$A$2505,"&gt;="&amp;DATE(D$8,1,1),'Bill Log'!$A$6:$A$2505,"&lt;"&amp;DATE(D$8+1,1,1)))</f>
        <v/>
      </c>
      <c r="E85" s="57">
        <f>IF($A85="","",SUMIFS('Bill Log'!$F$6:$F$2505,'Bill Log'!$B$6:$B$2505,$A85,'Bill Log'!$A$6:$A$2505,"&gt;="&amp;DATE(E$8,1,1),'Bill Log'!$A$6:$A$2505,"&lt;"&amp;DATE(E$8+1,1,1)))</f>
        <v/>
      </c>
      <c r="F85" s="57">
        <f>IF($A85="","",SUMIFS('Bill Log'!$F$6:$F$2505,'Bill Log'!$B$6:$B$2505,$A85,'Bill Log'!$A$6:$A$2505,"&gt;="&amp;DATE(F$8,1,1),'Bill Log'!$A$6:$A$2505,"&lt;"&amp;DATE(F$8+1,1,1)))</f>
        <v/>
      </c>
      <c r="G85" s="59">
        <f>IF(OR($A85="",C85=0,D85=0),"",D85/C85-1)</f>
        <v/>
      </c>
      <c r="H85" s="59">
        <f>IF(OR($A85="",D85=0,E85=0),"",E85/D85-1)</f>
        <v/>
      </c>
      <c r="I85" s="59">
        <f>IF(OR($A85="",E85=0,F85=0),"",F85/E85-1)</f>
        <v/>
      </c>
    </row>
    <row r="86" ht="15" customHeight="1" s="36">
      <c r="A86" s="50">
        <f>IF(Lists!A8="","",Lists!A8)</f>
        <v/>
      </c>
      <c r="B86" s="50" t="n"/>
      <c r="C86" s="57">
        <f>IF($A86="","",SUMIFS('Bill Log'!$F$6:$F$2505,'Bill Log'!$B$6:$B$2505,$A86,'Bill Log'!$A$6:$A$2505,"&gt;="&amp;DATE(C$8,1,1),'Bill Log'!$A$6:$A$2505,"&lt;"&amp;DATE(C$8+1,1,1)))</f>
        <v/>
      </c>
      <c r="D86" s="57">
        <f>IF($A86="","",SUMIFS('Bill Log'!$F$6:$F$2505,'Bill Log'!$B$6:$B$2505,$A86,'Bill Log'!$A$6:$A$2505,"&gt;="&amp;DATE(D$8,1,1),'Bill Log'!$A$6:$A$2505,"&lt;"&amp;DATE(D$8+1,1,1)))</f>
        <v/>
      </c>
      <c r="E86" s="57">
        <f>IF($A86="","",SUMIFS('Bill Log'!$F$6:$F$2505,'Bill Log'!$B$6:$B$2505,$A86,'Bill Log'!$A$6:$A$2505,"&gt;="&amp;DATE(E$8,1,1),'Bill Log'!$A$6:$A$2505,"&lt;"&amp;DATE(E$8+1,1,1)))</f>
        <v/>
      </c>
      <c r="F86" s="57">
        <f>IF($A86="","",SUMIFS('Bill Log'!$F$6:$F$2505,'Bill Log'!$B$6:$B$2505,$A86,'Bill Log'!$A$6:$A$2505,"&gt;="&amp;DATE(F$8,1,1),'Bill Log'!$A$6:$A$2505,"&lt;"&amp;DATE(F$8+1,1,1)))</f>
        <v/>
      </c>
      <c r="G86" s="59">
        <f>IF(OR($A86="",C86=0,D86=0),"",D86/C86-1)</f>
        <v/>
      </c>
      <c r="H86" s="59">
        <f>IF(OR($A86="",D86=0,E86=0),"",E86/D86-1)</f>
        <v/>
      </c>
      <c r="I86" s="59">
        <f>IF(OR($A86="",E86=0,F86=0),"",F86/E86-1)</f>
        <v/>
      </c>
    </row>
    <row r="87" ht="15" customHeight="1" s="36">
      <c r="A87" s="50">
        <f>IF(Lists!A9="","",Lists!A9)</f>
        <v/>
      </c>
      <c r="B87" s="50" t="n"/>
      <c r="C87" s="57">
        <f>IF($A87="","",SUMIFS('Bill Log'!$F$6:$F$2505,'Bill Log'!$B$6:$B$2505,$A87,'Bill Log'!$A$6:$A$2505,"&gt;="&amp;DATE(C$8,1,1),'Bill Log'!$A$6:$A$2505,"&lt;"&amp;DATE(C$8+1,1,1)))</f>
        <v/>
      </c>
      <c r="D87" s="57">
        <f>IF($A87="","",SUMIFS('Bill Log'!$F$6:$F$2505,'Bill Log'!$B$6:$B$2505,$A87,'Bill Log'!$A$6:$A$2505,"&gt;="&amp;DATE(D$8,1,1),'Bill Log'!$A$6:$A$2505,"&lt;"&amp;DATE(D$8+1,1,1)))</f>
        <v/>
      </c>
      <c r="E87" s="57">
        <f>IF($A87="","",SUMIFS('Bill Log'!$F$6:$F$2505,'Bill Log'!$B$6:$B$2505,$A87,'Bill Log'!$A$6:$A$2505,"&gt;="&amp;DATE(E$8,1,1),'Bill Log'!$A$6:$A$2505,"&lt;"&amp;DATE(E$8+1,1,1)))</f>
        <v/>
      </c>
      <c r="F87" s="57">
        <f>IF($A87="","",SUMIFS('Bill Log'!$F$6:$F$2505,'Bill Log'!$B$6:$B$2505,$A87,'Bill Log'!$A$6:$A$2505,"&gt;="&amp;DATE(F$8,1,1),'Bill Log'!$A$6:$A$2505,"&lt;"&amp;DATE(F$8+1,1,1)))</f>
        <v/>
      </c>
      <c r="G87" s="59">
        <f>IF(OR($A87="",C87=0,D87=0),"",D87/C87-1)</f>
        <v/>
      </c>
      <c r="H87" s="59">
        <f>IF(OR($A87="",D87=0,E87=0),"",E87/D87-1)</f>
        <v/>
      </c>
      <c r="I87" s="59">
        <f>IF(OR($A87="",E87=0,F87=0),"",F87/E87-1)</f>
        <v/>
      </c>
    </row>
    <row r="88" ht="15" customHeight="1" s="36">
      <c r="A88" s="50">
        <f>IF(Lists!A10="","",Lists!A10)</f>
        <v/>
      </c>
      <c r="B88" s="50" t="n"/>
      <c r="C88" s="57">
        <f>IF($A88="","",SUMIFS('Bill Log'!$F$6:$F$2505,'Bill Log'!$B$6:$B$2505,$A88,'Bill Log'!$A$6:$A$2505,"&gt;="&amp;DATE(C$8,1,1),'Bill Log'!$A$6:$A$2505,"&lt;"&amp;DATE(C$8+1,1,1)))</f>
        <v/>
      </c>
      <c r="D88" s="57">
        <f>IF($A88="","",SUMIFS('Bill Log'!$F$6:$F$2505,'Bill Log'!$B$6:$B$2505,$A88,'Bill Log'!$A$6:$A$2505,"&gt;="&amp;DATE(D$8,1,1),'Bill Log'!$A$6:$A$2505,"&lt;"&amp;DATE(D$8+1,1,1)))</f>
        <v/>
      </c>
      <c r="E88" s="57">
        <f>IF($A88="","",SUMIFS('Bill Log'!$F$6:$F$2505,'Bill Log'!$B$6:$B$2505,$A88,'Bill Log'!$A$6:$A$2505,"&gt;="&amp;DATE(E$8,1,1),'Bill Log'!$A$6:$A$2505,"&lt;"&amp;DATE(E$8+1,1,1)))</f>
        <v/>
      </c>
      <c r="F88" s="57">
        <f>IF($A88="","",SUMIFS('Bill Log'!$F$6:$F$2505,'Bill Log'!$B$6:$B$2505,$A88,'Bill Log'!$A$6:$A$2505,"&gt;="&amp;DATE(F$8,1,1),'Bill Log'!$A$6:$A$2505,"&lt;"&amp;DATE(F$8+1,1,1)))</f>
        <v/>
      </c>
      <c r="G88" s="59">
        <f>IF(OR($A88="",C88=0,D88=0),"",D88/C88-1)</f>
        <v/>
      </c>
      <c r="H88" s="59">
        <f>IF(OR($A88="",D88=0,E88=0),"",E88/D88-1)</f>
        <v/>
      </c>
      <c r="I88" s="59">
        <f>IF(OR($A88="",E88=0,F88=0),"",F88/E88-1)</f>
        <v/>
      </c>
    </row>
    <row r="89" ht="15" customHeight="1" s="36">
      <c r="A89" s="50">
        <f>IF(Lists!A11="","",Lists!A11)</f>
        <v/>
      </c>
      <c r="B89" s="50" t="n"/>
      <c r="C89" s="57">
        <f>IF($A89="","",SUMIFS('Bill Log'!$F$6:$F$2505,'Bill Log'!$B$6:$B$2505,$A89,'Bill Log'!$A$6:$A$2505,"&gt;="&amp;DATE(C$8,1,1),'Bill Log'!$A$6:$A$2505,"&lt;"&amp;DATE(C$8+1,1,1)))</f>
        <v/>
      </c>
      <c r="D89" s="57">
        <f>IF($A89="","",SUMIFS('Bill Log'!$F$6:$F$2505,'Bill Log'!$B$6:$B$2505,$A89,'Bill Log'!$A$6:$A$2505,"&gt;="&amp;DATE(D$8,1,1),'Bill Log'!$A$6:$A$2505,"&lt;"&amp;DATE(D$8+1,1,1)))</f>
        <v/>
      </c>
      <c r="E89" s="57">
        <f>IF($A89="","",SUMIFS('Bill Log'!$F$6:$F$2505,'Bill Log'!$B$6:$B$2505,$A89,'Bill Log'!$A$6:$A$2505,"&gt;="&amp;DATE(E$8,1,1),'Bill Log'!$A$6:$A$2505,"&lt;"&amp;DATE(E$8+1,1,1)))</f>
        <v/>
      </c>
      <c r="F89" s="57">
        <f>IF($A89="","",SUMIFS('Bill Log'!$F$6:$F$2505,'Bill Log'!$B$6:$B$2505,$A89,'Bill Log'!$A$6:$A$2505,"&gt;="&amp;DATE(F$8,1,1),'Bill Log'!$A$6:$A$2505,"&lt;"&amp;DATE(F$8+1,1,1)))</f>
        <v/>
      </c>
      <c r="G89" s="59">
        <f>IF(OR($A89="",C89=0,D89=0),"",D89/C89-1)</f>
        <v/>
      </c>
      <c r="H89" s="59">
        <f>IF(OR($A89="",D89=0,E89=0),"",E89/D89-1)</f>
        <v/>
      </c>
      <c r="I89" s="59">
        <f>IF(OR($A89="",E89=0,F89=0),"",F89/E89-1)</f>
        <v/>
      </c>
    </row>
    <row r="90" ht="15" customHeight="1" s="36">
      <c r="A90" s="50">
        <f>IF(Lists!A12="","",Lists!A12)</f>
        <v/>
      </c>
      <c r="B90" s="50" t="n"/>
      <c r="C90" s="57">
        <f>IF($A90="","",SUMIFS('Bill Log'!$F$6:$F$2505,'Bill Log'!$B$6:$B$2505,$A90,'Bill Log'!$A$6:$A$2505,"&gt;="&amp;DATE(C$8,1,1),'Bill Log'!$A$6:$A$2505,"&lt;"&amp;DATE(C$8+1,1,1)))</f>
        <v/>
      </c>
      <c r="D90" s="57">
        <f>IF($A90="","",SUMIFS('Bill Log'!$F$6:$F$2505,'Bill Log'!$B$6:$B$2505,$A90,'Bill Log'!$A$6:$A$2505,"&gt;="&amp;DATE(D$8,1,1),'Bill Log'!$A$6:$A$2505,"&lt;"&amp;DATE(D$8+1,1,1)))</f>
        <v/>
      </c>
      <c r="E90" s="57">
        <f>IF($A90="","",SUMIFS('Bill Log'!$F$6:$F$2505,'Bill Log'!$B$6:$B$2505,$A90,'Bill Log'!$A$6:$A$2505,"&gt;="&amp;DATE(E$8,1,1),'Bill Log'!$A$6:$A$2505,"&lt;"&amp;DATE(E$8+1,1,1)))</f>
        <v/>
      </c>
      <c r="F90" s="57">
        <f>IF($A90="","",SUMIFS('Bill Log'!$F$6:$F$2505,'Bill Log'!$B$6:$B$2505,$A90,'Bill Log'!$A$6:$A$2505,"&gt;="&amp;DATE(F$8,1,1),'Bill Log'!$A$6:$A$2505,"&lt;"&amp;DATE(F$8+1,1,1)))</f>
        <v/>
      </c>
      <c r="G90" s="59">
        <f>IF(OR($A90="",C90=0,D90=0),"",D90/C90-1)</f>
        <v/>
      </c>
      <c r="H90" s="59">
        <f>IF(OR($A90="",D90=0,E90=0),"",E90/D90-1)</f>
        <v/>
      </c>
      <c r="I90" s="59">
        <f>IF(OR($A90="",E90=0,F90=0),"",F90/E90-1)</f>
        <v/>
      </c>
    </row>
    <row r="91" ht="15" customHeight="1" s="36">
      <c r="A91" s="50">
        <f>IF(Lists!A13="","",Lists!A13)</f>
        <v/>
      </c>
      <c r="B91" s="50" t="n"/>
      <c r="C91" s="57">
        <f>IF($A91="","",SUMIFS('Bill Log'!$F$6:$F$2505,'Bill Log'!$B$6:$B$2505,$A91,'Bill Log'!$A$6:$A$2505,"&gt;="&amp;DATE(C$8,1,1),'Bill Log'!$A$6:$A$2505,"&lt;"&amp;DATE(C$8+1,1,1)))</f>
        <v/>
      </c>
      <c r="D91" s="57">
        <f>IF($A91="","",SUMIFS('Bill Log'!$F$6:$F$2505,'Bill Log'!$B$6:$B$2505,$A91,'Bill Log'!$A$6:$A$2505,"&gt;="&amp;DATE(D$8,1,1),'Bill Log'!$A$6:$A$2505,"&lt;"&amp;DATE(D$8+1,1,1)))</f>
        <v/>
      </c>
      <c r="E91" s="57">
        <f>IF($A91="","",SUMIFS('Bill Log'!$F$6:$F$2505,'Bill Log'!$B$6:$B$2505,$A91,'Bill Log'!$A$6:$A$2505,"&gt;="&amp;DATE(E$8,1,1),'Bill Log'!$A$6:$A$2505,"&lt;"&amp;DATE(E$8+1,1,1)))</f>
        <v/>
      </c>
      <c r="F91" s="57">
        <f>IF($A91="","",SUMIFS('Bill Log'!$F$6:$F$2505,'Bill Log'!$B$6:$B$2505,$A91,'Bill Log'!$A$6:$A$2505,"&gt;="&amp;DATE(F$8,1,1),'Bill Log'!$A$6:$A$2505,"&lt;"&amp;DATE(F$8+1,1,1)))</f>
        <v/>
      </c>
      <c r="G91" s="59">
        <f>IF(OR($A91="",C91=0,D91=0),"",D91/C91-1)</f>
        <v/>
      </c>
      <c r="H91" s="59">
        <f>IF(OR($A91="",D91=0,E91=0),"",E91/D91-1)</f>
        <v/>
      </c>
      <c r="I91" s="59">
        <f>IF(OR($A91="",E91=0,F91=0),"",F91/E91-1)</f>
        <v/>
      </c>
    </row>
    <row r="92" ht="15" customHeight="1" s="36">
      <c r="A92" s="50">
        <f>IF(Lists!A14="","",Lists!A14)</f>
        <v/>
      </c>
      <c r="B92" s="50" t="n"/>
      <c r="C92" s="57">
        <f>IF($A92="","",SUMIFS('Bill Log'!$F$6:$F$2505,'Bill Log'!$B$6:$B$2505,$A92,'Bill Log'!$A$6:$A$2505,"&gt;="&amp;DATE(C$8,1,1),'Bill Log'!$A$6:$A$2505,"&lt;"&amp;DATE(C$8+1,1,1)))</f>
        <v/>
      </c>
      <c r="D92" s="57">
        <f>IF($A92="","",SUMIFS('Bill Log'!$F$6:$F$2505,'Bill Log'!$B$6:$B$2505,$A92,'Bill Log'!$A$6:$A$2505,"&gt;="&amp;DATE(D$8,1,1),'Bill Log'!$A$6:$A$2505,"&lt;"&amp;DATE(D$8+1,1,1)))</f>
        <v/>
      </c>
      <c r="E92" s="57">
        <f>IF($A92="","",SUMIFS('Bill Log'!$F$6:$F$2505,'Bill Log'!$B$6:$B$2505,$A92,'Bill Log'!$A$6:$A$2505,"&gt;="&amp;DATE(E$8,1,1),'Bill Log'!$A$6:$A$2505,"&lt;"&amp;DATE(E$8+1,1,1)))</f>
        <v/>
      </c>
      <c r="F92" s="57">
        <f>IF($A92="","",SUMIFS('Bill Log'!$F$6:$F$2505,'Bill Log'!$B$6:$B$2505,$A92,'Bill Log'!$A$6:$A$2505,"&gt;="&amp;DATE(F$8,1,1),'Bill Log'!$A$6:$A$2505,"&lt;"&amp;DATE(F$8+1,1,1)))</f>
        <v/>
      </c>
      <c r="G92" s="59">
        <f>IF(OR($A92="",C92=0,D92=0),"",D92/C92-1)</f>
        <v/>
      </c>
      <c r="H92" s="59">
        <f>IF(OR($A92="",D92=0,E92=0),"",E92/D92-1)</f>
        <v/>
      </c>
      <c r="I92" s="59">
        <f>IF(OR($A92="",E92=0,F92=0),"",F92/E92-1)</f>
        <v/>
      </c>
    </row>
    <row r="93" ht="15" customHeight="1" s="36">
      <c r="A93" s="50">
        <f>IF(Lists!A15="","",Lists!A15)</f>
        <v/>
      </c>
      <c r="B93" s="50" t="n"/>
      <c r="C93" s="57">
        <f>IF($A93="","",SUMIFS('Bill Log'!$F$6:$F$2505,'Bill Log'!$B$6:$B$2505,$A93,'Bill Log'!$A$6:$A$2505,"&gt;="&amp;DATE(C$8,1,1),'Bill Log'!$A$6:$A$2505,"&lt;"&amp;DATE(C$8+1,1,1)))</f>
        <v/>
      </c>
      <c r="D93" s="57">
        <f>IF($A93="","",SUMIFS('Bill Log'!$F$6:$F$2505,'Bill Log'!$B$6:$B$2505,$A93,'Bill Log'!$A$6:$A$2505,"&gt;="&amp;DATE(D$8,1,1),'Bill Log'!$A$6:$A$2505,"&lt;"&amp;DATE(D$8+1,1,1)))</f>
        <v/>
      </c>
      <c r="E93" s="57">
        <f>IF($A93="","",SUMIFS('Bill Log'!$F$6:$F$2505,'Bill Log'!$B$6:$B$2505,$A93,'Bill Log'!$A$6:$A$2505,"&gt;="&amp;DATE(E$8,1,1),'Bill Log'!$A$6:$A$2505,"&lt;"&amp;DATE(E$8+1,1,1)))</f>
        <v/>
      </c>
      <c r="F93" s="57">
        <f>IF($A93="","",SUMIFS('Bill Log'!$F$6:$F$2505,'Bill Log'!$B$6:$B$2505,$A93,'Bill Log'!$A$6:$A$2505,"&gt;="&amp;DATE(F$8,1,1),'Bill Log'!$A$6:$A$2505,"&lt;"&amp;DATE(F$8+1,1,1)))</f>
        <v/>
      </c>
      <c r="G93" s="59">
        <f>IF(OR($A93="",C93=0,D93=0),"",D93/C93-1)</f>
        <v/>
      </c>
      <c r="H93" s="59">
        <f>IF(OR($A93="",D93=0,E93=0),"",E93/D93-1)</f>
        <v/>
      </c>
      <c r="I93" s="59">
        <f>IF(OR($A93="",E93=0,F93=0),"",F93/E93-1)</f>
        <v/>
      </c>
    </row>
    <row r="94" ht="15" customHeight="1" s="36">
      <c r="A94" s="50">
        <f>IF(Lists!A16="","",Lists!A16)</f>
        <v/>
      </c>
      <c r="B94" s="50" t="n"/>
      <c r="C94" s="57">
        <f>IF($A94="","",SUMIFS('Bill Log'!$F$6:$F$2505,'Bill Log'!$B$6:$B$2505,$A94,'Bill Log'!$A$6:$A$2505,"&gt;="&amp;DATE(C$8,1,1),'Bill Log'!$A$6:$A$2505,"&lt;"&amp;DATE(C$8+1,1,1)))</f>
        <v/>
      </c>
      <c r="D94" s="57">
        <f>IF($A94="","",SUMIFS('Bill Log'!$F$6:$F$2505,'Bill Log'!$B$6:$B$2505,$A94,'Bill Log'!$A$6:$A$2505,"&gt;="&amp;DATE(D$8,1,1),'Bill Log'!$A$6:$A$2505,"&lt;"&amp;DATE(D$8+1,1,1)))</f>
        <v/>
      </c>
      <c r="E94" s="57">
        <f>IF($A94="","",SUMIFS('Bill Log'!$F$6:$F$2505,'Bill Log'!$B$6:$B$2505,$A94,'Bill Log'!$A$6:$A$2505,"&gt;="&amp;DATE(E$8,1,1),'Bill Log'!$A$6:$A$2505,"&lt;"&amp;DATE(E$8+1,1,1)))</f>
        <v/>
      </c>
      <c r="F94" s="57">
        <f>IF($A94="","",SUMIFS('Bill Log'!$F$6:$F$2505,'Bill Log'!$B$6:$B$2505,$A94,'Bill Log'!$A$6:$A$2505,"&gt;="&amp;DATE(F$8,1,1),'Bill Log'!$A$6:$A$2505,"&lt;"&amp;DATE(F$8+1,1,1)))</f>
        <v/>
      </c>
      <c r="G94" s="59">
        <f>IF(OR($A94="",C94=0,D94=0),"",D94/C94-1)</f>
        <v/>
      </c>
      <c r="H94" s="59">
        <f>IF(OR($A94="",D94=0,E94=0),"",E94/D94-1)</f>
        <v/>
      </c>
      <c r="I94" s="59">
        <f>IF(OR($A94="",E94=0,F94=0),"",F94/E94-1)</f>
        <v/>
      </c>
    </row>
    <row r="95" ht="15" customHeight="1" s="36">
      <c r="A95" s="50">
        <f>IF(Lists!A17="","",Lists!A17)</f>
        <v/>
      </c>
      <c r="B95" s="50" t="n"/>
      <c r="C95" s="57">
        <f>IF($A95="","",SUMIFS('Bill Log'!$F$6:$F$2505,'Bill Log'!$B$6:$B$2505,$A95,'Bill Log'!$A$6:$A$2505,"&gt;="&amp;DATE(C$8,1,1),'Bill Log'!$A$6:$A$2505,"&lt;"&amp;DATE(C$8+1,1,1)))</f>
        <v/>
      </c>
      <c r="D95" s="57">
        <f>IF($A95="","",SUMIFS('Bill Log'!$F$6:$F$2505,'Bill Log'!$B$6:$B$2505,$A95,'Bill Log'!$A$6:$A$2505,"&gt;="&amp;DATE(D$8,1,1),'Bill Log'!$A$6:$A$2505,"&lt;"&amp;DATE(D$8+1,1,1)))</f>
        <v/>
      </c>
      <c r="E95" s="57">
        <f>IF($A95="","",SUMIFS('Bill Log'!$F$6:$F$2505,'Bill Log'!$B$6:$B$2505,$A95,'Bill Log'!$A$6:$A$2505,"&gt;="&amp;DATE(E$8,1,1),'Bill Log'!$A$6:$A$2505,"&lt;"&amp;DATE(E$8+1,1,1)))</f>
        <v/>
      </c>
      <c r="F95" s="57">
        <f>IF($A95="","",SUMIFS('Bill Log'!$F$6:$F$2505,'Bill Log'!$B$6:$B$2505,$A95,'Bill Log'!$A$6:$A$2505,"&gt;="&amp;DATE(F$8,1,1),'Bill Log'!$A$6:$A$2505,"&lt;"&amp;DATE(F$8+1,1,1)))</f>
        <v/>
      </c>
      <c r="G95" s="59">
        <f>IF(OR($A95="",C95=0,D95=0),"",D95/C95-1)</f>
        <v/>
      </c>
      <c r="H95" s="59">
        <f>IF(OR($A95="",D95=0,E95=0),"",E95/D95-1)</f>
        <v/>
      </c>
      <c r="I95" s="59">
        <f>IF(OR($A95="",E95=0,F95=0),"",F95/E95-1)</f>
        <v/>
      </c>
    </row>
    <row r="96" ht="15" customHeight="1" s="36">
      <c r="A96" s="50">
        <f>IF(Lists!A18="","",Lists!A18)</f>
        <v/>
      </c>
      <c r="B96" s="50" t="n"/>
      <c r="C96" s="57">
        <f>IF($A96="","",SUMIFS('Bill Log'!$F$6:$F$2505,'Bill Log'!$B$6:$B$2505,$A96,'Bill Log'!$A$6:$A$2505,"&gt;="&amp;DATE(C$8,1,1),'Bill Log'!$A$6:$A$2505,"&lt;"&amp;DATE(C$8+1,1,1)))</f>
        <v/>
      </c>
      <c r="D96" s="57">
        <f>IF($A96="","",SUMIFS('Bill Log'!$F$6:$F$2505,'Bill Log'!$B$6:$B$2505,$A96,'Bill Log'!$A$6:$A$2505,"&gt;="&amp;DATE(D$8,1,1),'Bill Log'!$A$6:$A$2505,"&lt;"&amp;DATE(D$8+1,1,1)))</f>
        <v/>
      </c>
      <c r="E96" s="57">
        <f>IF($A96="","",SUMIFS('Bill Log'!$F$6:$F$2505,'Bill Log'!$B$6:$B$2505,$A96,'Bill Log'!$A$6:$A$2505,"&gt;="&amp;DATE(E$8,1,1),'Bill Log'!$A$6:$A$2505,"&lt;"&amp;DATE(E$8+1,1,1)))</f>
        <v/>
      </c>
      <c r="F96" s="57">
        <f>IF($A96="","",SUMIFS('Bill Log'!$F$6:$F$2505,'Bill Log'!$B$6:$B$2505,$A96,'Bill Log'!$A$6:$A$2505,"&gt;="&amp;DATE(F$8,1,1),'Bill Log'!$A$6:$A$2505,"&lt;"&amp;DATE(F$8+1,1,1)))</f>
        <v/>
      </c>
      <c r="G96" s="59">
        <f>IF(OR($A96="",C96=0,D96=0),"",D96/C96-1)</f>
        <v/>
      </c>
      <c r="H96" s="59">
        <f>IF(OR($A96="",D96=0,E96=0),"",E96/D96-1)</f>
        <v/>
      </c>
      <c r="I96" s="59">
        <f>IF(OR($A96="",E96=0,F96=0),"",F96/E96-1)</f>
        <v/>
      </c>
    </row>
    <row r="97" ht="15" customHeight="1" s="36">
      <c r="A97" s="50">
        <f>IF(Lists!A19="","",Lists!A19)</f>
        <v/>
      </c>
      <c r="B97" s="50" t="n"/>
      <c r="C97" s="57">
        <f>IF($A97="","",SUMIFS('Bill Log'!$F$6:$F$2505,'Bill Log'!$B$6:$B$2505,$A97,'Bill Log'!$A$6:$A$2505,"&gt;="&amp;DATE(C$8,1,1),'Bill Log'!$A$6:$A$2505,"&lt;"&amp;DATE(C$8+1,1,1)))</f>
        <v/>
      </c>
      <c r="D97" s="57">
        <f>IF($A97="","",SUMIFS('Bill Log'!$F$6:$F$2505,'Bill Log'!$B$6:$B$2505,$A97,'Bill Log'!$A$6:$A$2505,"&gt;="&amp;DATE(D$8,1,1),'Bill Log'!$A$6:$A$2505,"&lt;"&amp;DATE(D$8+1,1,1)))</f>
        <v/>
      </c>
      <c r="E97" s="57">
        <f>IF($A97="","",SUMIFS('Bill Log'!$F$6:$F$2505,'Bill Log'!$B$6:$B$2505,$A97,'Bill Log'!$A$6:$A$2505,"&gt;="&amp;DATE(E$8,1,1),'Bill Log'!$A$6:$A$2505,"&lt;"&amp;DATE(E$8+1,1,1)))</f>
        <v/>
      </c>
      <c r="F97" s="57">
        <f>IF($A97="","",SUMIFS('Bill Log'!$F$6:$F$2505,'Bill Log'!$B$6:$B$2505,$A97,'Bill Log'!$A$6:$A$2505,"&gt;="&amp;DATE(F$8,1,1),'Bill Log'!$A$6:$A$2505,"&lt;"&amp;DATE(F$8+1,1,1)))</f>
        <v/>
      </c>
      <c r="G97" s="59">
        <f>IF(OR($A97="",C97=0,D97=0),"",D97/C97-1)</f>
        <v/>
      </c>
      <c r="H97" s="59">
        <f>IF(OR($A97="",D97=0,E97=0),"",E97/D97-1)</f>
        <v/>
      </c>
      <c r="I97" s="59">
        <f>IF(OR($A97="",E97=0,F97=0),"",F97/E97-1)</f>
        <v/>
      </c>
    </row>
    <row r="98" ht="15" customHeight="1" s="36">
      <c r="A98" s="50">
        <f>IF(Lists!A20="","",Lists!A20)</f>
        <v/>
      </c>
      <c r="B98" s="50" t="n"/>
      <c r="C98" s="57">
        <f>IF($A98="","",SUMIFS('Bill Log'!$F$6:$F$2505,'Bill Log'!$B$6:$B$2505,$A98,'Bill Log'!$A$6:$A$2505,"&gt;="&amp;DATE(C$8,1,1),'Bill Log'!$A$6:$A$2505,"&lt;"&amp;DATE(C$8+1,1,1)))</f>
        <v/>
      </c>
      <c r="D98" s="57">
        <f>IF($A98="","",SUMIFS('Bill Log'!$F$6:$F$2505,'Bill Log'!$B$6:$B$2505,$A98,'Bill Log'!$A$6:$A$2505,"&gt;="&amp;DATE(D$8,1,1),'Bill Log'!$A$6:$A$2505,"&lt;"&amp;DATE(D$8+1,1,1)))</f>
        <v/>
      </c>
      <c r="E98" s="57">
        <f>IF($A98="","",SUMIFS('Bill Log'!$F$6:$F$2505,'Bill Log'!$B$6:$B$2505,$A98,'Bill Log'!$A$6:$A$2505,"&gt;="&amp;DATE(E$8,1,1),'Bill Log'!$A$6:$A$2505,"&lt;"&amp;DATE(E$8+1,1,1)))</f>
        <v/>
      </c>
      <c r="F98" s="57">
        <f>IF($A98="","",SUMIFS('Bill Log'!$F$6:$F$2505,'Bill Log'!$B$6:$B$2505,$A98,'Bill Log'!$A$6:$A$2505,"&gt;="&amp;DATE(F$8,1,1),'Bill Log'!$A$6:$A$2505,"&lt;"&amp;DATE(F$8+1,1,1)))</f>
        <v/>
      </c>
      <c r="G98" s="59">
        <f>IF(OR($A98="",C98=0,D98=0),"",D98/C98-1)</f>
        <v/>
      </c>
      <c r="H98" s="59">
        <f>IF(OR($A98="",D98=0,E98=0),"",E98/D98-1)</f>
        <v/>
      </c>
      <c r="I98" s="59">
        <f>IF(OR($A98="",E98=0,F98=0),"",F98/E98-1)</f>
        <v/>
      </c>
    </row>
    <row r="99" ht="15" customHeight="1" s="36">
      <c r="A99" s="50">
        <f>IF(Lists!A21="","",Lists!A21)</f>
        <v/>
      </c>
      <c r="B99" s="50" t="n"/>
      <c r="C99" s="57">
        <f>IF($A99="","",SUMIFS('Bill Log'!$F$6:$F$2505,'Bill Log'!$B$6:$B$2505,$A99,'Bill Log'!$A$6:$A$2505,"&gt;="&amp;DATE(C$8,1,1),'Bill Log'!$A$6:$A$2505,"&lt;"&amp;DATE(C$8+1,1,1)))</f>
        <v/>
      </c>
      <c r="D99" s="57">
        <f>IF($A99="","",SUMIFS('Bill Log'!$F$6:$F$2505,'Bill Log'!$B$6:$B$2505,$A99,'Bill Log'!$A$6:$A$2505,"&gt;="&amp;DATE(D$8,1,1),'Bill Log'!$A$6:$A$2505,"&lt;"&amp;DATE(D$8+1,1,1)))</f>
        <v/>
      </c>
      <c r="E99" s="57">
        <f>IF($A99="","",SUMIFS('Bill Log'!$F$6:$F$2505,'Bill Log'!$B$6:$B$2505,$A99,'Bill Log'!$A$6:$A$2505,"&gt;="&amp;DATE(E$8,1,1),'Bill Log'!$A$6:$A$2505,"&lt;"&amp;DATE(E$8+1,1,1)))</f>
        <v/>
      </c>
      <c r="F99" s="57">
        <f>IF($A99="","",SUMIFS('Bill Log'!$F$6:$F$2505,'Bill Log'!$B$6:$B$2505,$A99,'Bill Log'!$A$6:$A$2505,"&gt;="&amp;DATE(F$8,1,1),'Bill Log'!$A$6:$A$2505,"&lt;"&amp;DATE(F$8+1,1,1)))</f>
        <v/>
      </c>
      <c r="G99" s="59">
        <f>IF(OR($A99="",C99=0,D99=0),"",D99/C99-1)</f>
        <v/>
      </c>
      <c r="H99" s="59">
        <f>IF(OR($A99="",D99=0,E99=0),"",E99/D99-1)</f>
        <v/>
      </c>
      <c r="I99" s="59">
        <f>IF(OR($A99="",E99=0,F99=0),"",F99/E99-1)</f>
        <v/>
      </c>
    </row>
    <row r="100" ht="15" customHeight="1" s="36">
      <c r="A100" s="50">
        <f>IF(Lists!A22="","",Lists!A22)</f>
        <v/>
      </c>
      <c r="B100" s="50" t="n"/>
      <c r="C100" s="57">
        <f>IF($A100="","",SUMIFS('Bill Log'!$F$6:$F$2505,'Bill Log'!$B$6:$B$2505,$A100,'Bill Log'!$A$6:$A$2505,"&gt;="&amp;DATE(C$8,1,1),'Bill Log'!$A$6:$A$2505,"&lt;"&amp;DATE(C$8+1,1,1)))</f>
        <v/>
      </c>
      <c r="D100" s="57">
        <f>IF($A100="","",SUMIFS('Bill Log'!$F$6:$F$2505,'Bill Log'!$B$6:$B$2505,$A100,'Bill Log'!$A$6:$A$2505,"&gt;="&amp;DATE(D$8,1,1),'Bill Log'!$A$6:$A$2505,"&lt;"&amp;DATE(D$8+1,1,1)))</f>
        <v/>
      </c>
      <c r="E100" s="57">
        <f>IF($A100="","",SUMIFS('Bill Log'!$F$6:$F$2505,'Bill Log'!$B$6:$B$2505,$A100,'Bill Log'!$A$6:$A$2505,"&gt;="&amp;DATE(E$8,1,1),'Bill Log'!$A$6:$A$2505,"&lt;"&amp;DATE(E$8+1,1,1)))</f>
        <v/>
      </c>
      <c r="F100" s="57">
        <f>IF($A100="","",SUMIFS('Bill Log'!$F$6:$F$2505,'Bill Log'!$B$6:$B$2505,$A100,'Bill Log'!$A$6:$A$2505,"&gt;="&amp;DATE(F$8,1,1),'Bill Log'!$A$6:$A$2505,"&lt;"&amp;DATE(F$8+1,1,1)))</f>
        <v/>
      </c>
      <c r="G100" s="59">
        <f>IF(OR($A100="",C100=0,D100=0),"",D100/C100-1)</f>
        <v/>
      </c>
      <c r="H100" s="59">
        <f>IF(OR($A100="",D100=0,E100=0),"",E100/D100-1)</f>
        <v/>
      </c>
      <c r="I100" s="59">
        <f>IF(OR($A100="",E100=0,F100=0),"",F100/E100-1)</f>
        <v/>
      </c>
    </row>
    <row r="101" ht="15" customHeight="1" s="36">
      <c r="A101" s="50">
        <f>IF(Lists!A23="","",Lists!A23)</f>
        <v/>
      </c>
      <c r="B101" s="50" t="n"/>
      <c r="C101" s="57">
        <f>IF($A101="","",SUMIFS('Bill Log'!$F$6:$F$2505,'Bill Log'!$B$6:$B$2505,$A101,'Bill Log'!$A$6:$A$2505,"&gt;="&amp;DATE(C$8,1,1),'Bill Log'!$A$6:$A$2505,"&lt;"&amp;DATE(C$8+1,1,1)))</f>
        <v/>
      </c>
      <c r="D101" s="57">
        <f>IF($A101="","",SUMIFS('Bill Log'!$F$6:$F$2505,'Bill Log'!$B$6:$B$2505,$A101,'Bill Log'!$A$6:$A$2505,"&gt;="&amp;DATE(D$8,1,1),'Bill Log'!$A$6:$A$2505,"&lt;"&amp;DATE(D$8+1,1,1)))</f>
        <v/>
      </c>
      <c r="E101" s="57">
        <f>IF($A101="","",SUMIFS('Bill Log'!$F$6:$F$2505,'Bill Log'!$B$6:$B$2505,$A101,'Bill Log'!$A$6:$A$2505,"&gt;="&amp;DATE(E$8,1,1),'Bill Log'!$A$6:$A$2505,"&lt;"&amp;DATE(E$8+1,1,1)))</f>
        <v/>
      </c>
      <c r="F101" s="57">
        <f>IF($A101="","",SUMIFS('Bill Log'!$F$6:$F$2505,'Bill Log'!$B$6:$B$2505,$A101,'Bill Log'!$A$6:$A$2505,"&gt;="&amp;DATE(F$8,1,1),'Bill Log'!$A$6:$A$2505,"&lt;"&amp;DATE(F$8+1,1,1)))</f>
        <v/>
      </c>
      <c r="G101" s="59">
        <f>IF(OR($A101="",C101=0,D101=0),"",D101/C101-1)</f>
        <v/>
      </c>
      <c r="H101" s="59">
        <f>IF(OR($A101="",D101=0,E101=0),"",E101/D101-1)</f>
        <v/>
      </c>
      <c r="I101" s="59">
        <f>IF(OR($A101="",E101=0,F101=0),"",F101/E101-1)</f>
        <v/>
      </c>
    </row>
    <row r="102" ht="15" customHeight="1" s="36">
      <c r="A102" s="50">
        <f>IF(Lists!A24="","",Lists!A24)</f>
        <v/>
      </c>
      <c r="B102" s="50" t="n"/>
      <c r="C102" s="57">
        <f>IF($A102="","",SUMIFS('Bill Log'!$F$6:$F$2505,'Bill Log'!$B$6:$B$2505,$A102,'Bill Log'!$A$6:$A$2505,"&gt;="&amp;DATE(C$8,1,1),'Bill Log'!$A$6:$A$2505,"&lt;"&amp;DATE(C$8+1,1,1)))</f>
        <v/>
      </c>
      <c r="D102" s="57">
        <f>IF($A102="","",SUMIFS('Bill Log'!$F$6:$F$2505,'Bill Log'!$B$6:$B$2505,$A102,'Bill Log'!$A$6:$A$2505,"&gt;="&amp;DATE(D$8,1,1),'Bill Log'!$A$6:$A$2505,"&lt;"&amp;DATE(D$8+1,1,1)))</f>
        <v/>
      </c>
      <c r="E102" s="57">
        <f>IF($A102="","",SUMIFS('Bill Log'!$F$6:$F$2505,'Bill Log'!$B$6:$B$2505,$A102,'Bill Log'!$A$6:$A$2505,"&gt;="&amp;DATE(E$8,1,1),'Bill Log'!$A$6:$A$2505,"&lt;"&amp;DATE(E$8+1,1,1)))</f>
        <v/>
      </c>
      <c r="F102" s="57">
        <f>IF($A102="","",SUMIFS('Bill Log'!$F$6:$F$2505,'Bill Log'!$B$6:$B$2505,$A102,'Bill Log'!$A$6:$A$2505,"&gt;="&amp;DATE(F$8,1,1),'Bill Log'!$A$6:$A$2505,"&lt;"&amp;DATE(F$8+1,1,1)))</f>
        <v/>
      </c>
      <c r="G102" s="59">
        <f>IF(OR($A102="",C102=0,D102=0),"",D102/C102-1)</f>
        <v/>
      </c>
      <c r="H102" s="59">
        <f>IF(OR($A102="",D102=0,E102=0),"",E102/D102-1)</f>
        <v/>
      </c>
      <c r="I102" s="59">
        <f>IF(OR($A102="",E102=0,F102=0),"",F102/E102-1)</f>
        <v/>
      </c>
    </row>
    <row r="103" ht="15" customHeight="1" s="36">
      <c r="A103" s="50">
        <f>IF(Lists!A25="","",Lists!A25)</f>
        <v/>
      </c>
      <c r="B103" s="50" t="n"/>
      <c r="C103" s="57">
        <f>IF($A103="","",SUMIFS('Bill Log'!$F$6:$F$2505,'Bill Log'!$B$6:$B$2505,$A103,'Bill Log'!$A$6:$A$2505,"&gt;="&amp;DATE(C$8,1,1),'Bill Log'!$A$6:$A$2505,"&lt;"&amp;DATE(C$8+1,1,1)))</f>
        <v/>
      </c>
      <c r="D103" s="57">
        <f>IF($A103="","",SUMIFS('Bill Log'!$F$6:$F$2505,'Bill Log'!$B$6:$B$2505,$A103,'Bill Log'!$A$6:$A$2505,"&gt;="&amp;DATE(D$8,1,1),'Bill Log'!$A$6:$A$2505,"&lt;"&amp;DATE(D$8+1,1,1)))</f>
        <v/>
      </c>
      <c r="E103" s="57">
        <f>IF($A103="","",SUMIFS('Bill Log'!$F$6:$F$2505,'Bill Log'!$B$6:$B$2505,$A103,'Bill Log'!$A$6:$A$2505,"&gt;="&amp;DATE(E$8,1,1),'Bill Log'!$A$6:$A$2505,"&lt;"&amp;DATE(E$8+1,1,1)))</f>
        <v/>
      </c>
      <c r="F103" s="57">
        <f>IF($A103="","",SUMIFS('Bill Log'!$F$6:$F$2505,'Bill Log'!$B$6:$B$2505,$A103,'Bill Log'!$A$6:$A$2505,"&gt;="&amp;DATE(F$8,1,1),'Bill Log'!$A$6:$A$2505,"&lt;"&amp;DATE(F$8+1,1,1)))</f>
        <v/>
      </c>
      <c r="G103" s="59">
        <f>IF(OR($A103="",C103=0,D103=0),"",D103/C103-1)</f>
        <v/>
      </c>
      <c r="H103" s="59">
        <f>IF(OR($A103="",D103=0,E103=0),"",E103/D103-1)</f>
        <v/>
      </c>
      <c r="I103" s="59">
        <f>IF(OR($A103="",E103=0,F103=0),"",F103/E103-1)</f>
        <v/>
      </c>
    </row>
    <row r="104" ht="15" customHeight="1" s="36">
      <c r="A104" s="50">
        <f>IF(Lists!A26="","",Lists!A26)</f>
        <v/>
      </c>
      <c r="B104" s="50" t="n"/>
      <c r="C104" s="57">
        <f>IF($A104="","",SUMIFS('Bill Log'!$F$6:$F$2505,'Bill Log'!$B$6:$B$2505,$A104,'Bill Log'!$A$6:$A$2505,"&gt;="&amp;DATE(C$8,1,1),'Bill Log'!$A$6:$A$2505,"&lt;"&amp;DATE(C$8+1,1,1)))</f>
        <v/>
      </c>
      <c r="D104" s="57">
        <f>IF($A104="","",SUMIFS('Bill Log'!$F$6:$F$2505,'Bill Log'!$B$6:$B$2505,$A104,'Bill Log'!$A$6:$A$2505,"&gt;="&amp;DATE(D$8,1,1),'Bill Log'!$A$6:$A$2505,"&lt;"&amp;DATE(D$8+1,1,1)))</f>
        <v/>
      </c>
      <c r="E104" s="57">
        <f>IF($A104="","",SUMIFS('Bill Log'!$F$6:$F$2505,'Bill Log'!$B$6:$B$2505,$A104,'Bill Log'!$A$6:$A$2505,"&gt;="&amp;DATE(E$8,1,1),'Bill Log'!$A$6:$A$2505,"&lt;"&amp;DATE(E$8+1,1,1)))</f>
        <v/>
      </c>
      <c r="F104" s="57">
        <f>IF($A104="","",SUMIFS('Bill Log'!$F$6:$F$2505,'Bill Log'!$B$6:$B$2505,$A104,'Bill Log'!$A$6:$A$2505,"&gt;="&amp;DATE(F$8,1,1),'Bill Log'!$A$6:$A$2505,"&lt;"&amp;DATE(F$8+1,1,1)))</f>
        <v/>
      </c>
      <c r="G104" s="59">
        <f>IF(OR($A104="",C104=0,D104=0),"",D104/C104-1)</f>
        <v/>
      </c>
      <c r="H104" s="59">
        <f>IF(OR($A104="",D104=0,E104=0),"",E104/D104-1)</f>
        <v/>
      </c>
      <c r="I104" s="59">
        <f>IF(OR($A104="",E104=0,F104=0),"",F104/E104-1)</f>
        <v/>
      </c>
    </row>
    <row r="105" ht="15" customHeight="1" s="36">
      <c r="A105" s="50">
        <f>IF(Lists!A27="","",Lists!A27)</f>
        <v/>
      </c>
      <c r="B105" s="50" t="n"/>
      <c r="C105" s="57">
        <f>IF($A105="","",SUMIFS('Bill Log'!$F$6:$F$2505,'Bill Log'!$B$6:$B$2505,$A105,'Bill Log'!$A$6:$A$2505,"&gt;="&amp;DATE(C$8,1,1),'Bill Log'!$A$6:$A$2505,"&lt;"&amp;DATE(C$8+1,1,1)))</f>
        <v/>
      </c>
      <c r="D105" s="57">
        <f>IF($A105="","",SUMIFS('Bill Log'!$F$6:$F$2505,'Bill Log'!$B$6:$B$2505,$A105,'Bill Log'!$A$6:$A$2505,"&gt;="&amp;DATE(D$8,1,1),'Bill Log'!$A$6:$A$2505,"&lt;"&amp;DATE(D$8+1,1,1)))</f>
        <v/>
      </c>
      <c r="E105" s="57">
        <f>IF($A105="","",SUMIFS('Bill Log'!$F$6:$F$2505,'Bill Log'!$B$6:$B$2505,$A105,'Bill Log'!$A$6:$A$2505,"&gt;="&amp;DATE(E$8,1,1),'Bill Log'!$A$6:$A$2505,"&lt;"&amp;DATE(E$8+1,1,1)))</f>
        <v/>
      </c>
      <c r="F105" s="57">
        <f>IF($A105="","",SUMIFS('Bill Log'!$F$6:$F$2505,'Bill Log'!$B$6:$B$2505,$A105,'Bill Log'!$A$6:$A$2505,"&gt;="&amp;DATE(F$8,1,1),'Bill Log'!$A$6:$A$2505,"&lt;"&amp;DATE(F$8+1,1,1)))</f>
        <v/>
      </c>
      <c r="G105" s="59">
        <f>IF(OR($A105="",C105=0,D105=0),"",D105/C105-1)</f>
        <v/>
      </c>
      <c r="H105" s="59">
        <f>IF(OR($A105="",D105=0,E105=0),"",E105/D105-1)</f>
        <v/>
      </c>
      <c r="I105" s="59">
        <f>IF(OR($A105="",E105=0,F105=0),"",F105/E105-1)</f>
        <v/>
      </c>
    </row>
    <row r="106" ht="15" customHeight="1" s="36">
      <c r="A106" s="50">
        <f>IF(Lists!A28="","",Lists!A28)</f>
        <v/>
      </c>
      <c r="B106" s="50" t="n"/>
      <c r="C106" s="57">
        <f>IF($A106="","",SUMIFS('Bill Log'!$F$6:$F$2505,'Bill Log'!$B$6:$B$2505,$A106,'Bill Log'!$A$6:$A$2505,"&gt;="&amp;DATE(C$8,1,1),'Bill Log'!$A$6:$A$2505,"&lt;"&amp;DATE(C$8+1,1,1)))</f>
        <v/>
      </c>
      <c r="D106" s="57">
        <f>IF($A106="","",SUMIFS('Bill Log'!$F$6:$F$2505,'Bill Log'!$B$6:$B$2505,$A106,'Bill Log'!$A$6:$A$2505,"&gt;="&amp;DATE(D$8,1,1),'Bill Log'!$A$6:$A$2505,"&lt;"&amp;DATE(D$8+1,1,1)))</f>
        <v/>
      </c>
      <c r="E106" s="57">
        <f>IF($A106="","",SUMIFS('Bill Log'!$F$6:$F$2505,'Bill Log'!$B$6:$B$2505,$A106,'Bill Log'!$A$6:$A$2505,"&gt;="&amp;DATE(E$8,1,1),'Bill Log'!$A$6:$A$2505,"&lt;"&amp;DATE(E$8+1,1,1)))</f>
        <v/>
      </c>
      <c r="F106" s="57">
        <f>IF($A106="","",SUMIFS('Bill Log'!$F$6:$F$2505,'Bill Log'!$B$6:$B$2505,$A106,'Bill Log'!$A$6:$A$2505,"&gt;="&amp;DATE(F$8,1,1),'Bill Log'!$A$6:$A$2505,"&lt;"&amp;DATE(F$8+1,1,1)))</f>
        <v/>
      </c>
      <c r="G106" s="59">
        <f>IF(OR($A106="",C106=0,D106=0),"",D106/C106-1)</f>
        <v/>
      </c>
      <c r="H106" s="59">
        <f>IF(OR($A106="",D106=0,E106=0),"",E106/D106-1)</f>
        <v/>
      </c>
      <c r="I106" s="59">
        <f>IF(OR($A106="",E106=0,F106=0),"",F106/E106-1)</f>
        <v/>
      </c>
    </row>
    <row r="107" ht="15" customHeight="1" s="36">
      <c r="A107" s="50">
        <f>IF(Lists!A29="","",Lists!A29)</f>
        <v/>
      </c>
      <c r="B107" s="50" t="n"/>
      <c r="C107" s="57">
        <f>IF($A107="","",SUMIFS('Bill Log'!$F$6:$F$2505,'Bill Log'!$B$6:$B$2505,$A107,'Bill Log'!$A$6:$A$2505,"&gt;="&amp;DATE(C$8,1,1),'Bill Log'!$A$6:$A$2505,"&lt;"&amp;DATE(C$8+1,1,1)))</f>
        <v/>
      </c>
      <c r="D107" s="57">
        <f>IF($A107="","",SUMIFS('Bill Log'!$F$6:$F$2505,'Bill Log'!$B$6:$B$2505,$A107,'Bill Log'!$A$6:$A$2505,"&gt;="&amp;DATE(D$8,1,1),'Bill Log'!$A$6:$A$2505,"&lt;"&amp;DATE(D$8+1,1,1)))</f>
        <v/>
      </c>
      <c r="E107" s="57">
        <f>IF($A107="","",SUMIFS('Bill Log'!$F$6:$F$2505,'Bill Log'!$B$6:$B$2505,$A107,'Bill Log'!$A$6:$A$2505,"&gt;="&amp;DATE(E$8,1,1),'Bill Log'!$A$6:$A$2505,"&lt;"&amp;DATE(E$8+1,1,1)))</f>
        <v/>
      </c>
      <c r="F107" s="57">
        <f>IF($A107="","",SUMIFS('Bill Log'!$F$6:$F$2505,'Bill Log'!$B$6:$B$2505,$A107,'Bill Log'!$A$6:$A$2505,"&gt;="&amp;DATE(F$8,1,1),'Bill Log'!$A$6:$A$2505,"&lt;"&amp;DATE(F$8+1,1,1)))</f>
        <v/>
      </c>
      <c r="G107" s="59">
        <f>IF(OR($A107="",C107=0,D107=0),"",D107/C107-1)</f>
        <v/>
      </c>
      <c r="H107" s="59">
        <f>IF(OR($A107="",D107=0,E107=0),"",E107/D107-1)</f>
        <v/>
      </c>
      <c r="I107" s="59">
        <f>IF(OR($A107="",E107=0,F107=0),"",F107/E107-1)</f>
        <v/>
      </c>
    </row>
    <row r="108" ht="15" customHeight="1" s="36">
      <c r="A108" s="50">
        <f>IF(Lists!A30="","",Lists!A30)</f>
        <v/>
      </c>
      <c r="B108" s="50" t="n"/>
      <c r="C108" s="57">
        <f>IF($A108="","",SUMIFS('Bill Log'!$F$6:$F$2505,'Bill Log'!$B$6:$B$2505,$A108,'Bill Log'!$A$6:$A$2505,"&gt;="&amp;DATE(C$8,1,1),'Bill Log'!$A$6:$A$2505,"&lt;"&amp;DATE(C$8+1,1,1)))</f>
        <v/>
      </c>
      <c r="D108" s="57">
        <f>IF($A108="","",SUMIFS('Bill Log'!$F$6:$F$2505,'Bill Log'!$B$6:$B$2505,$A108,'Bill Log'!$A$6:$A$2505,"&gt;="&amp;DATE(D$8,1,1),'Bill Log'!$A$6:$A$2505,"&lt;"&amp;DATE(D$8+1,1,1)))</f>
        <v/>
      </c>
      <c r="E108" s="57">
        <f>IF($A108="","",SUMIFS('Bill Log'!$F$6:$F$2505,'Bill Log'!$B$6:$B$2505,$A108,'Bill Log'!$A$6:$A$2505,"&gt;="&amp;DATE(E$8,1,1),'Bill Log'!$A$6:$A$2505,"&lt;"&amp;DATE(E$8+1,1,1)))</f>
        <v/>
      </c>
      <c r="F108" s="57">
        <f>IF($A108="","",SUMIFS('Bill Log'!$F$6:$F$2505,'Bill Log'!$B$6:$B$2505,$A108,'Bill Log'!$A$6:$A$2505,"&gt;="&amp;DATE(F$8,1,1),'Bill Log'!$A$6:$A$2505,"&lt;"&amp;DATE(F$8+1,1,1)))</f>
        <v/>
      </c>
      <c r="G108" s="59">
        <f>IF(OR($A108="",C108=0,D108=0),"",D108/C108-1)</f>
        <v/>
      </c>
      <c r="H108" s="59">
        <f>IF(OR($A108="",D108=0,E108=0),"",E108/D108-1)</f>
        <v/>
      </c>
      <c r="I108" s="59">
        <f>IF(OR($A108="",E108=0,F108=0),"",F108/E108-1)</f>
        <v/>
      </c>
    </row>
    <row r="109" ht="15" customHeight="1" s="36">
      <c r="A109" s="50">
        <f>IF(Lists!A31="","",Lists!A31)</f>
        <v/>
      </c>
      <c r="B109" s="50" t="n"/>
      <c r="C109" s="57">
        <f>IF($A109="","",SUMIFS('Bill Log'!$F$6:$F$2505,'Bill Log'!$B$6:$B$2505,$A109,'Bill Log'!$A$6:$A$2505,"&gt;="&amp;DATE(C$8,1,1),'Bill Log'!$A$6:$A$2505,"&lt;"&amp;DATE(C$8+1,1,1)))</f>
        <v/>
      </c>
      <c r="D109" s="57">
        <f>IF($A109="","",SUMIFS('Bill Log'!$F$6:$F$2505,'Bill Log'!$B$6:$B$2505,$A109,'Bill Log'!$A$6:$A$2505,"&gt;="&amp;DATE(D$8,1,1),'Bill Log'!$A$6:$A$2505,"&lt;"&amp;DATE(D$8+1,1,1)))</f>
        <v/>
      </c>
      <c r="E109" s="57">
        <f>IF($A109="","",SUMIFS('Bill Log'!$F$6:$F$2505,'Bill Log'!$B$6:$B$2505,$A109,'Bill Log'!$A$6:$A$2505,"&gt;="&amp;DATE(E$8,1,1),'Bill Log'!$A$6:$A$2505,"&lt;"&amp;DATE(E$8+1,1,1)))</f>
        <v/>
      </c>
      <c r="F109" s="57">
        <f>IF($A109="","",SUMIFS('Bill Log'!$F$6:$F$2505,'Bill Log'!$B$6:$B$2505,$A109,'Bill Log'!$A$6:$A$2505,"&gt;="&amp;DATE(F$8,1,1),'Bill Log'!$A$6:$A$2505,"&lt;"&amp;DATE(F$8+1,1,1)))</f>
        <v/>
      </c>
      <c r="G109" s="59">
        <f>IF(OR($A109="",C109=0,D109=0),"",D109/C109-1)</f>
        <v/>
      </c>
      <c r="H109" s="59">
        <f>IF(OR($A109="",D109=0,E109=0),"",E109/D109-1)</f>
        <v/>
      </c>
      <c r="I109" s="59">
        <f>IF(OR($A109="",E109=0,F109=0),"",F109/E109-1)</f>
        <v/>
      </c>
    </row>
    <row r="110" ht="15" customHeight="1" s="36">
      <c r="A110" s="50">
        <f>IF(Lists!A32="","",Lists!A32)</f>
        <v/>
      </c>
      <c r="B110" s="50" t="n"/>
      <c r="C110" s="57">
        <f>IF($A110="","",SUMIFS('Bill Log'!$F$6:$F$2505,'Bill Log'!$B$6:$B$2505,$A110,'Bill Log'!$A$6:$A$2505,"&gt;="&amp;DATE(C$8,1,1),'Bill Log'!$A$6:$A$2505,"&lt;"&amp;DATE(C$8+1,1,1)))</f>
        <v/>
      </c>
      <c r="D110" s="57">
        <f>IF($A110="","",SUMIFS('Bill Log'!$F$6:$F$2505,'Bill Log'!$B$6:$B$2505,$A110,'Bill Log'!$A$6:$A$2505,"&gt;="&amp;DATE(D$8,1,1),'Bill Log'!$A$6:$A$2505,"&lt;"&amp;DATE(D$8+1,1,1)))</f>
        <v/>
      </c>
      <c r="E110" s="57">
        <f>IF($A110="","",SUMIFS('Bill Log'!$F$6:$F$2505,'Bill Log'!$B$6:$B$2505,$A110,'Bill Log'!$A$6:$A$2505,"&gt;="&amp;DATE(E$8,1,1),'Bill Log'!$A$6:$A$2505,"&lt;"&amp;DATE(E$8+1,1,1)))</f>
        <v/>
      </c>
      <c r="F110" s="57">
        <f>IF($A110="","",SUMIFS('Bill Log'!$F$6:$F$2505,'Bill Log'!$B$6:$B$2505,$A110,'Bill Log'!$A$6:$A$2505,"&gt;="&amp;DATE(F$8,1,1),'Bill Log'!$A$6:$A$2505,"&lt;"&amp;DATE(F$8+1,1,1)))</f>
        <v/>
      </c>
      <c r="G110" s="59">
        <f>IF(OR($A110="",C110=0,D110=0),"",D110/C110-1)</f>
        <v/>
      </c>
      <c r="H110" s="59">
        <f>IF(OR($A110="",D110=0,E110=0),"",E110/D110-1)</f>
        <v/>
      </c>
      <c r="I110" s="59">
        <f>IF(OR($A110="",E110=0,F110=0),"",F110/E110-1)</f>
        <v/>
      </c>
    </row>
    <row r="111" ht="15" customHeight="1" s="36">
      <c r="A111" s="50">
        <f>IF(Lists!A33="","",Lists!A33)</f>
        <v/>
      </c>
      <c r="B111" s="50" t="n"/>
      <c r="C111" s="57">
        <f>IF($A111="","",SUMIFS('Bill Log'!$F$6:$F$2505,'Bill Log'!$B$6:$B$2505,$A111,'Bill Log'!$A$6:$A$2505,"&gt;="&amp;DATE(C$8,1,1),'Bill Log'!$A$6:$A$2505,"&lt;"&amp;DATE(C$8+1,1,1)))</f>
        <v/>
      </c>
      <c r="D111" s="57">
        <f>IF($A111="","",SUMIFS('Bill Log'!$F$6:$F$2505,'Bill Log'!$B$6:$B$2505,$A111,'Bill Log'!$A$6:$A$2505,"&gt;="&amp;DATE(D$8,1,1),'Bill Log'!$A$6:$A$2505,"&lt;"&amp;DATE(D$8+1,1,1)))</f>
        <v/>
      </c>
      <c r="E111" s="57">
        <f>IF($A111="","",SUMIFS('Bill Log'!$F$6:$F$2505,'Bill Log'!$B$6:$B$2505,$A111,'Bill Log'!$A$6:$A$2505,"&gt;="&amp;DATE(E$8,1,1),'Bill Log'!$A$6:$A$2505,"&lt;"&amp;DATE(E$8+1,1,1)))</f>
        <v/>
      </c>
      <c r="F111" s="57">
        <f>IF($A111="","",SUMIFS('Bill Log'!$F$6:$F$2505,'Bill Log'!$B$6:$B$2505,$A111,'Bill Log'!$A$6:$A$2505,"&gt;="&amp;DATE(F$8,1,1),'Bill Log'!$A$6:$A$2505,"&lt;"&amp;DATE(F$8+1,1,1)))</f>
        <v/>
      </c>
      <c r="G111" s="59">
        <f>IF(OR($A111="",C111=0,D111=0),"",D111/C111-1)</f>
        <v/>
      </c>
      <c r="H111" s="59">
        <f>IF(OR($A111="",D111=0,E111=0),"",E111/D111-1)</f>
        <v/>
      </c>
      <c r="I111" s="59">
        <f>IF(OR($A111="",E111=0,F111=0),"",F111/E111-1)</f>
        <v/>
      </c>
    </row>
    <row r="112" ht="15" customHeight="1" s="36">
      <c r="A112" s="50">
        <f>IF(Lists!A34="","",Lists!A34)</f>
        <v/>
      </c>
      <c r="B112" s="50" t="n"/>
      <c r="C112" s="57">
        <f>IF($A112="","",SUMIFS('Bill Log'!$F$6:$F$2505,'Bill Log'!$B$6:$B$2505,$A112,'Bill Log'!$A$6:$A$2505,"&gt;="&amp;DATE(C$8,1,1),'Bill Log'!$A$6:$A$2505,"&lt;"&amp;DATE(C$8+1,1,1)))</f>
        <v/>
      </c>
      <c r="D112" s="57">
        <f>IF($A112="","",SUMIFS('Bill Log'!$F$6:$F$2505,'Bill Log'!$B$6:$B$2505,$A112,'Bill Log'!$A$6:$A$2505,"&gt;="&amp;DATE(D$8,1,1),'Bill Log'!$A$6:$A$2505,"&lt;"&amp;DATE(D$8+1,1,1)))</f>
        <v/>
      </c>
      <c r="E112" s="57">
        <f>IF($A112="","",SUMIFS('Bill Log'!$F$6:$F$2505,'Bill Log'!$B$6:$B$2505,$A112,'Bill Log'!$A$6:$A$2505,"&gt;="&amp;DATE(E$8,1,1),'Bill Log'!$A$6:$A$2505,"&lt;"&amp;DATE(E$8+1,1,1)))</f>
        <v/>
      </c>
      <c r="F112" s="57">
        <f>IF($A112="","",SUMIFS('Bill Log'!$F$6:$F$2505,'Bill Log'!$B$6:$B$2505,$A112,'Bill Log'!$A$6:$A$2505,"&gt;="&amp;DATE(F$8,1,1),'Bill Log'!$A$6:$A$2505,"&lt;"&amp;DATE(F$8+1,1,1)))</f>
        <v/>
      </c>
      <c r="G112" s="59">
        <f>IF(OR($A112="",C112=0,D112=0),"",D112/C112-1)</f>
        <v/>
      </c>
      <c r="H112" s="59">
        <f>IF(OR($A112="",D112=0,E112=0),"",E112/D112-1)</f>
        <v/>
      </c>
      <c r="I112" s="59">
        <f>IF(OR($A112="",E112=0,F112=0),"",F112/E112-1)</f>
        <v/>
      </c>
    </row>
    <row r="113" ht="15" customHeight="1" s="36">
      <c r="A113" s="50">
        <f>IF(Lists!A35="","",Lists!A35)</f>
        <v/>
      </c>
      <c r="B113" s="50" t="n"/>
      <c r="C113" s="57">
        <f>IF($A113="","",SUMIFS('Bill Log'!$F$6:$F$2505,'Bill Log'!$B$6:$B$2505,$A113,'Bill Log'!$A$6:$A$2505,"&gt;="&amp;DATE(C$8,1,1),'Bill Log'!$A$6:$A$2505,"&lt;"&amp;DATE(C$8+1,1,1)))</f>
        <v/>
      </c>
      <c r="D113" s="57">
        <f>IF($A113="","",SUMIFS('Bill Log'!$F$6:$F$2505,'Bill Log'!$B$6:$B$2505,$A113,'Bill Log'!$A$6:$A$2505,"&gt;="&amp;DATE(D$8,1,1),'Bill Log'!$A$6:$A$2505,"&lt;"&amp;DATE(D$8+1,1,1)))</f>
        <v/>
      </c>
      <c r="E113" s="57">
        <f>IF($A113="","",SUMIFS('Bill Log'!$F$6:$F$2505,'Bill Log'!$B$6:$B$2505,$A113,'Bill Log'!$A$6:$A$2505,"&gt;="&amp;DATE(E$8,1,1),'Bill Log'!$A$6:$A$2505,"&lt;"&amp;DATE(E$8+1,1,1)))</f>
        <v/>
      </c>
      <c r="F113" s="57">
        <f>IF($A113="","",SUMIFS('Bill Log'!$F$6:$F$2505,'Bill Log'!$B$6:$B$2505,$A113,'Bill Log'!$A$6:$A$2505,"&gt;="&amp;DATE(F$8,1,1),'Bill Log'!$A$6:$A$2505,"&lt;"&amp;DATE(F$8+1,1,1)))</f>
        <v/>
      </c>
      <c r="G113" s="59">
        <f>IF(OR($A113="",C113=0,D113=0),"",D113/C113-1)</f>
        <v/>
      </c>
      <c r="H113" s="59">
        <f>IF(OR($A113="",D113=0,E113=0),"",E113/D113-1)</f>
        <v/>
      </c>
      <c r="I113" s="59">
        <f>IF(OR($A113="",E113=0,F113=0),"",F113/E113-1)</f>
        <v/>
      </c>
    </row>
    <row r="114" ht="15" customHeight="1" s="36">
      <c r="A114" s="50">
        <f>IF(Lists!A36="","",Lists!A36)</f>
        <v/>
      </c>
      <c r="B114" s="50" t="n"/>
      <c r="C114" s="57">
        <f>IF($A114="","",SUMIFS('Bill Log'!$F$6:$F$2505,'Bill Log'!$B$6:$B$2505,$A114,'Bill Log'!$A$6:$A$2505,"&gt;="&amp;DATE(C$8,1,1),'Bill Log'!$A$6:$A$2505,"&lt;"&amp;DATE(C$8+1,1,1)))</f>
        <v/>
      </c>
      <c r="D114" s="57">
        <f>IF($A114="","",SUMIFS('Bill Log'!$F$6:$F$2505,'Bill Log'!$B$6:$B$2505,$A114,'Bill Log'!$A$6:$A$2505,"&gt;="&amp;DATE(D$8,1,1),'Bill Log'!$A$6:$A$2505,"&lt;"&amp;DATE(D$8+1,1,1)))</f>
        <v/>
      </c>
      <c r="E114" s="57">
        <f>IF($A114="","",SUMIFS('Bill Log'!$F$6:$F$2505,'Bill Log'!$B$6:$B$2505,$A114,'Bill Log'!$A$6:$A$2505,"&gt;="&amp;DATE(E$8,1,1),'Bill Log'!$A$6:$A$2505,"&lt;"&amp;DATE(E$8+1,1,1)))</f>
        <v/>
      </c>
      <c r="F114" s="57">
        <f>IF($A114="","",SUMIFS('Bill Log'!$F$6:$F$2505,'Bill Log'!$B$6:$B$2505,$A114,'Bill Log'!$A$6:$A$2505,"&gt;="&amp;DATE(F$8,1,1),'Bill Log'!$A$6:$A$2505,"&lt;"&amp;DATE(F$8+1,1,1)))</f>
        <v/>
      </c>
      <c r="G114" s="59">
        <f>IF(OR($A114="",C114=0,D114=0),"",D114/C114-1)</f>
        <v/>
      </c>
      <c r="H114" s="59">
        <f>IF(OR($A114="",D114=0,E114=0),"",E114/D114-1)</f>
        <v/>
      </c>
      <c r="I114" s="59">
        <f>IF(OR($A114="",E114=0,F114=0),"",F114/E114-1)</f>
        <v/>
      </c>
    </row>
    <row r="115" ht="15" customHeight="1" s="36">
      <c r="A115" s="50">
        <f>IF(Lists!A37="","",Lists!A37)</f>
        <v/>
      </c>
      <c r="B115" s="50" t="n"/>
      <c r="C115" s="57">
        <f>IF($A115="","",SUMIFS('Bill Log'!$F$6:$F$2505,'Bill Log'!$B$6:$B$2505,$A115,'Bill Log'!$A$6:$A$2505,"&gt;="&amp;DATE(C$8,1,1),'Bill Log'!$A$6:$A$2505,"&lt;"&amp;DATE(C$8+1,1,1)))</f>
        <v/>
      </c>
      <c r="D115" s="57">
        <f>IF($A115="","",SUMIFS('Bill Log'!$F$6:$F$2505,'Bill Log'!$B$6:$B$2505,$A115,'Bill Log'!$A$6:$A$2505,"&gt;="&amp;DATE(D$8,1,1),'Bill Log'!$A$6:$A$2505,"&lt;"&amp;DATE(D$8+1,1,1)))</f>
        <v/>
      </c>
      <c r="E115" s="57">
        <f>IF($A115="","",SUMIFS('Bill Log'!$F$6:$F$2505,'Bill Log'!$B$6:$B$2505,$A115,'Bill Log'!$A$6:$A$2505,"&gt;="&amp;DATE(E$8,1,1),'Bill Log'!$A$6:$A$2505,"&lt;"&amp;DATE(E$8+1,1,1)))</f>
        <v/>
      </c>
      <c r="F115" s="57">
        <f>IF($A115="","",SUMIFS('Bill Log'!$F$6:$F$2505,'Bill Log'!$B$6:$B$2505,$A115,'Bill Log'!$A$6:$A$2505,"&gt;="&amp;DATE(F$8,1,1),'Bill Log'!$A$6:$A$2505,"&lt;"&amp;DATE(F$8+1,1,1)))</f>
        <v/>
      </c>
      <c r="G115" s="59">
        <f>IF(OR($A115="",C115=0,D115=0),"",D115/C115-1)</f>
        <v/>
      </c>
      <c r="H115" s="59">
        <f>IF(OR($A115="",D115=0,E115=0),"",E115/D115-1)</f>
        <v/>
      </c>
      <c r="I115" s="59">
        <f>IF(OR($A115="",E115=0,F115=0),"",F115/E115-1)</f>
        <v/>
      </c>
    </row>
    <row r="116" ht="15" customHeight="1" s="36">
      <c r="A116" s="50">
        <f>IF(Lists!A38="","",Lists!A38)</f>
        <v/>
      </c>
      <c r="B116" s="50" t="n"/>
      <c r="C116" s="57">
        <f>IF($A116="","",SUMIFS('Bill Log'!$F$6:$F$2505,'Bill Log'!$B$6:$B$2505,$A116,'Bill Log'!$A$6:$A$2505,"&gt;="&amp;DATE(C$8,1,1),'Bill Log'!$A$6:$A$2505,"&lt;"&amp;DATE(C$8+1,1,1)))</f>
        <v/>
      </c>
      <c r="D116" s="57">
        <f>IF($A116="","",SUMIFS('Bill Log'!$F$6:$F$2505,'Bill Log'!$B$6:$B$2505,$A116,'Bill Log'!$A$6:$A$2505,"&gt;="&amp;DATE(D$8,1,1),'Bill Log'!$A$6:$A$2505,"&lt;"&amp;DATE(D$8+1,1,1)))</f>
        <v/>
      </c>
      <c r="E116" s="57">
        <f>IF($A116="","",SUMIFS('Bill Log'!$F$6:$F$2505,'Bill Log'!$B$6:$B$2505,$A116,'Bill Log'!$A$6:$A$2505,"&gt;="&amp;DATE(E$8,1,1),'Bill Log'!$A$6:$A$2505,"&lt;"&amp;DATE(E$8+1,1,1)))</f>
        <v/>
      </c>
      <c r="F116" s="57">
        <f>IF($A116="","",SUMIFS('Bill Log'!$F$6:$F$2505,'Bill Log'!$B$6:$B$2505,$A116,'Bill Log'!$A$6:$A$2505,"&gt;="&amp;DATE(F$8,1,1),'Bill Log'!$A$6:$A$2505,"&lt;"&amp;DATE(F$8+1,1,1)))</f>
        <v/>
      </c>
      <c r="G116" s="59">
        <f>IF(OR($A116="",C116=0,D116=0),"",D116/C116-1)</f>
        <v/>
      </c>
      <c r="H116" s="59">
        <f>IF(OR($A116="",D116=0,E116=0),"",E116/D116-1)</f>
        <v/>
      </c>
      <c r="I116" s="59">
        <f>IF(OR($A116="",E116=0,F116=0),"",F116/E116-1)</f>
        <v/>
      </c>
    </row>
    <row r="117" ht="15" customHeight="1" s="36">
      <c r="A117" s="50">
        <f>IF(Lists!A39="","",Lists!A39)</f>
        <v/>
      </c>
      <c r="B117" s="50" t="n"/>
      <c r="C117" s="57">
        <f>IF($A117="","",SUMIFS('Bill Log'!$F$6:$F$2505,'Bill Log'!$B$6:$B$2505,$A117,'Bill Log'!$A$6:$A$2505,"&gt;="&amp;DATE(C$8,1,1),'Bill Log'!$A$6:$A$2505,"&lt;"&amp;DATE(C$8+1,1,1)))</f>
        <v/>
      </c>
      <c r="D117" s="57">
        <f>IF($A117="","",SUMIFS('Bill Log'!$F$6:$F$2505,'Bill Log'!$B$6:$B$2505,$A117,'Bill Log'!$A$6:$A$2505,"&gt;="&amp;DATE(D$8,1,1),'Bill Log'!$A$6:$A$2505,"&lt;"&amp;DATE(D$8+1,1,1)))</f>
        <v/>
      </c>
      <c r="E117" s="57">
        <f>IF($A117="","",SUMIFS('Bill Log'!$F$6:$F$2505,'Bill Log'!$B$6:$B$2505,$A117,'Bill Log'!$A$6:$A$2505,"&gt;="&amp;DATE(E$8,1,1),'Bill Log'!$A$6:$A$2505,"&lt;"&amp;DATE(E$8+1,1,1)))</f>
        <v/>
      </c>
      <c r="F117" s="57">
        <f>IF($A117="","",SUMIFS('Bill Log'!$F$6:$F$2505,'Bill Log'!$B$6:$B$2505,$A117,'Bill Log'!$A$6:$A$2505,"&gt;="&amp;DATE(F$8,1,1),'Bill Log'!$A$6:$A$2505,"&lt;"&amp;DATE(F$8+1,1,1)))</f>
        <v/>
      </c>
      <c r="G117" s="59">
        <f>IF(OR($A117="",C117=0,D117=0),"",D117/C117-1)</f>
        <v/>
      </c>
      <c r="H117" s="59">
        <f>IF(OR($A117="",D117=0,E117=0),"",E117/D117-1)</f>
        <v/>
      </c>
      <c r="I117" s="59">
        <f>IF(OR($A117="",E117=0,F117=0),"",F117/E117-1)</f>
        <v/>
      </c>
    </row>
    <row r="118" ht="15" customHeight="1" s="36">
      <c r="A118" s="50">
        <f>IF(Lists!A40="","",Lists!A40)</f>
        <v/>
      </c>
      <c r="B118" s="50" t="n"/>
      <c r="C118" s="57">
        <f>IF($A118="","",SUMIFS('Bill Log'!$F$6:$F$2505,'Bill Log'!$B$6:$B$2505,$A118,'Bill Log'!$A$6:$A$2505,"&gt;="&amp;DATE(C$8,1,1),'Bill Log'!$A$6:$A$2505,"&lt;"&amp;DATE(C$8+1,1,1)))</f>
        <v/>
      </c>
      <c r="D118" s="57">
        <f>IF($A118="","",SUMIFS('Bill Log'!$F$6:$F$2505,'Bill Log'!$B$6:$B$2505,$A118,'Bill Log'!$A$6:$A$2505,"&gt;="&amp;DATE(D$8,1,1),'Bill Log'!$A$6:$A$2505,"&lt;"&amp;DATE(D$8+1,1,1)))</f>
        <v/>
      </c>
      <c r="E118" s="57">
        <f>IF($A118="","",SUMIFS('Bill Log'!$F$6:$F$2505,'Bill Log'!$B$6:$B$2505,$A118,'Bill Log'!$A$6:$A$2505,"&gt;="&amp;DATE(E$8,1,1),'Bill Log'!$A$6:$A$2505,"&lt;"&amp;DATE(E$8+1,1,1)))</f>
        <v/>
      </c>
      <c r="F118" s="57">
        <f>IF($A118="","",SUMIFS('Bill Log'!$F$6:$F$2505,'Bill Log'!$B$6:$B$2505,$A118,'Bill Log'!$A$6:$A$2505,"&gt;="&amp;DATE(F$8,1,1),'Bill Log'!$A$6:$A$2505,"&lt;"&amp;DATE(F$8+1,1,1)))</f>
        <v/>
      </c>
      <c r="G118" s="59">
        <f>IF(OR($A118="",C118=0,D118=0),"",D118/C118-1)</f>
        <v/>
      </c>
      <c r="H118" s="59">
        <f>IF(OR($A118="",D118=0,E118=0),"",E118/D118-1)</f>
        <v/>
      </c>
      <c r="I118" s="59">
        <f>IF(OR($A118="",E118=0,F118=0),"",F118/E118-1)</f>
        <v/>
      </c>
    </row>
    <row r="119" ht="15" customHeight="1" s="36">
      <c r="A119" s="50">
        <f>IF(Lists!A41="","",Lists!A41)</f>
        <v/>
      </c>
      <c r="B119" s="50" t="n"/>
      <c r="C119" s="57">
        <f>IF($A119="","",SUMIFS('Bill Log'!$F$6:$F$2505,'Bill Log'!$B$6:$B$2505,$A119,'Bill Log'!$A$6:$A$2505,"&gt;="&amp;DATE(C$8,1,1),'Bill Log'!$A$6:$A$2505,"&lt;"&amp;DATE(C$8+1,1,1)))</f>
        <v/>
      </c>
      <c r="D119" s="57">
        <f>IF($A119="","",SUMIFS('Bill Log'!$F$6:$F$2505,'Bill Log'!$B$6:$B$2505,$A119,'Bill Log'!$A$6:$A$2505,"&gt;="&amp;DATE(D$8,1,1),'Bill Log'!$A$6:$A$2505,"&lt;"&amp;DATE(D$8+1,1,1)))</f>
        <v/>
      </c>
      <c r="E119" s="57">
        <f>IF($A119="","",SUMIFS('Bill Log'!$F$6:$F$2505,'Bill Log'!$B$6:$B$2505,$A119,'Bill Log'!$A$6:$A$2505,"&gt;="&amp;DATE(E$8,1,1),'Bill Log'!$A$6:$A$2505,"&lt;"&amp;DATE(E$8+1,1,1)))</f>
        <v/>
      </c>
      <c r="F119" s="57">
        <f>IF($A119="","",SUMIFS('Bill Log'!$F$6:$F$2505,'Bill Log'!$B$6:$B$2505,$A119,'Bill Log'!$A$6:$A$2505,"&gt;="&amp;DATE(F$8,1,1),'Bill Log'!$A$6:$A$2505,"&lt;"&amp;DATE(F$8+1,1,1)))</f>
        <v/>
      </c>
      <c r="G119" s="59">
        <f>IF(OR($A119="",C119=0,D119=0),"",D119/C119-1)</f>
        <v/>
      </c>
      <c r="H119" s="59">
        <f>IF(OR($A119="",D119=0,E119=0),"",E119/D119-1)</f>
        <v/>
      </c>
      <c r="I119" s="59">
        <f>IF(OR($A119="",E119=0,F119=0),"",F119/E119-1)</f>
        <v/>
      </c>
    </row>
    <row r="120" ht="15" customHeight="1" s="36">
      <c r="A120" s="50">
        <f>IF(Lists!A42="","",Lists!A42)</f>
        <v/>
      </c>
      <c r="B120" s="50" t="n"/>
      <c r="C120" s="57">
        <f>IF($A120="","",SUMIFS('Bill Log'!$F$6:$F$2505,'Bill Log'!$B$6:$B$2505,$A120,'Bill Log'!$A$6:$A$2505,"&gt;="&amp;DATE(C$8,1,1),'Bill Log'!$A$6:$A$2505,"&lt;"&amp;DATE(C$8+1,1,1)))</f>
        <v/>
      </c>
      <c r="D120" s="57">
        <f>IF($A120="","",SUMIFS('Bill Log'!$F$6:$F$2505,'Bill Log'!$B$6:$B$2505,$A120,'Bill Log'!$A$6:$A$2505,"&gt;="&amp;DATE(D$8,1,1),'Bill Log'!$A$6:$A$2505,"&lt;"&amp;DATE(D$8+1,1,1)))</f>
        <v/>
      </c>
      <c r="E120" s="57">
        <f>IF($A120="","",SUMIFS('Bill Log'!$F$6:$F$2505,'Bill Log'!$B$6:$B$2505,$A120,'Bill Log'!$A$6:$A$2505,"&gt;="&amp;DATE(E$8,1,1),'Bill Log'!$A$6:$A$2505,"&lt;"&amp;DATE(E$8+1,1,1)))</f>
        <v/>
      </c>
      <c r="F120" s="57">
        <f>IF($A120="","",SUMIFS('Bill Log'!$F$6:$F$2505,'Bill Log'!$B$6:$B$2505,$A120,'Bill Log'!$A$6:$A$2505,"&gt;="&amp;DATE(F$8,1,1),'Bill Log'!$A$6:$A$2505,"&lt;"&amp;DATE(F$8+1,1,1)))</f>
        <v/>
      </c>
      <c r="G120" s="59">
        <f>IF(OR($A120="",C120=0,D120=0),"",D120/C120-1)</f>
        <v/>
      </c>
      <c r="H120" s="59">
        <f>IF(OR($A120="",D120=0,E120=0),"",E120/D120-1)</f>
        <v/>
      </c>
      <c r="I120" s="59">
        <f>IF(OR($A120="",E120=0,F120=0),"",F120/E120-1)</f>
        <v/>
      </c>
    </row>
    <row r="121" ht="15" customHeight="1" s="36">
      <c r="A121" s="50">
        <f>IF(Lists!A43="","",Lists!A43)</f>
        <v/>
      </c>
      <c r="B121" s="50" t="n"/>
      <c r="C121" s="57">
        <f>IF($A121="","",SUMIFS('Bill Log'!$F$6:$F$2505,'Bill Log'!$B$6:$B$2505,$A121,'Bill Log'!$A$6:$A$2505,"&gt;="&amp;DATE(C$8,1,1),'Bill Log'!$A$6:$A$2505,"&lt;"&amp;DATE(C$8+1,1,1)))</f>
        <v/>
      </c>
      <c r="D121" s="57">
        <f>IF($A121="","",SUMIFS('Bill Log'!$F$6:$F$2505,'Bill Log'!$B$6:$B$2505,$A121,'Bill Log'!$A$6:$A$2505,"&gt;="&amp;DATE(D$8,1,1),'Bill Log'!$A$6:$A$2505,"&lt;"&amp;DATE(D$8+1,1,1)))</f>
        <v/>
      </c>
      <c r="E121" s="57">
        <f>IF($A121="","",SUMIFS('Bill Log'!$F$6:$F$2505,'Bill Log'!$B$6:$B$2505,$A121,'Bill Log'!$A$6:$A$2505,"&gt;="&amp;DATE(E$8,1,1),'Bill Log'!$A$6:$A$2505,"&lt;"&amp;DATE(E$8+1,1,1)))</f>
        <v/>
      </c>
      <c r="F121" s="57">
        <f>IF($A121="","",SUMIFS('Bill Log'!$F$6:$F$2505,'Bill Log'!$B$6:$B$2505,$A121,'Bill Log'!$A$6:$A$2505,"&gt;="&amp;DATE(F$8,1,1),'Bill Log'!$A$6:$A$2505,"&lt;"&amp;DATE(F$8+1,1,1)))</f>
        <v/>
      </c>
      <c r="G121" s="59">
        <f>IF(OR($A121="",C121=0,D121=0),"",D121/C121-1)</f>
        <v/>
      </c>
      <c r="H121" s="59">
        <f>IF(OR($A121="",D121=0,E121=0),"",E121/D121-1)</f>
        <v/>
      </c>
      <c r="I121" s="59">
        <f>IF(OR($A121="",E121=0,F121=0),"",F121/E121-1)</f>
        <v/>
      </c>
    </row>
    <row r="122" ht="15" customHeight="1" s="36">
      <c r="A122" s="50">
        <f>IF(Lists!A44="","",Lists!A44)</f>
        <v/>
      </c>
      <c r="B122" s="50" t="n"/>
      <c r="C122" s="57">
        <f>IF($A122="","",SUMIFS('Bill Log'!$F$6:$F$2505,'Bill Log'!$B$6:$B$2505,$A122,'Bill Log'!$A$6:$A$2505,"&gt;="&amp;DATE(C$8,1,1),'Bill Log'!$A$6:$A$2505,"&lt;"&amp;DATE(C$8+1,1,1)))</f>
        <v/>
      </c>
      <c r="D122" s="57">
        <f>IF($A122="","",SUMIFS('Bill Log'!$F$6:$F$2505,'Bill Log'!$B$6:$B$2505,$A122,'Bill Log'!$A$6:$A$2505,"&gt;="&amp;DATE(D$8,1,1),'Bill Log'!$A$6:$A$2505,"&lt;"&amp;DATE(D$8+1,1,1)))</f>
        <v/>
      </c>
      <c r="E122" s="57">
        <f>IF($A122="","",SUMIFS('Bill Log'!$F$6:$F$2505,'Bill Log'!$B$6:$B$2505,$A122,'Bill Log'!$A$6:$A$2505,"&gt;="&amp;DATE(E$8,1,1),'Bill Log'!$A$6:$A$2505,"&lt;"&amp;DATE(E$8+1,1,1)))</f>
        <v/>
      </c>
      <c r="F122" s="57">
        <f>IF($A122="","",SUMIFS('Bill Log'!$F$6:$F$2505,'Bill Log'!$B$6:$B$2505,$A122,'Bill Log'!$A$6:$A$2505,"&gt;="&amp;DATE(F$8,1,1),'Bill Log'!$A$6:$A$2505,"&lt;"&amp;DATE(F$8+1,1,1)))</f>
        <v/>
      </c>
      <c r="G122" s="59">
        <f>IF(OR($A122="",C122=0,D122=0),"",D122/C122-1)</f>
        <v/>
      </c>
      <c r="H122" s="59">
        <f>IF(OR($A122="",D122=0,E122=0),"",E122/D122-1)</f>
        <v/>
      </c>
      <c r="I122" s="59">
        <f>IF(OR($A122="",E122=0,F122=0),"",F122/E122-1)</f>
        <v/>
      </c>
    </row>
    <row r="123" ht="15" customHeight="1" s="36">
      <c r="A123" s="50">
        <f>IF(Lists!A45="","",Lists!A45)</f>
        <v/>
      </c>
      <c r="B123" s="50" t="n"/>
      <c r="C123" s="57">
        <f>IF($A123="","",SUMIFS('Bill Log'!$F$6:$F$2505,'Bill Log'!$B$6:$B$2505,$A123,'Bill Log'!$A$6:$A$2505,"&gt;="&amp;DATE(C$8,1,1),'Bill Log'!$A$6:$A$2505,"&lt;"&amp;DATE(C$8+1,1,1)))</f>
        <v/>
      </c>
      <c r="D123" s="57">
        <f>IF($A123="","",SUMIFS('Bill Log'!$F$6:$F$2505,'Bill Log'!$B$6:$B$2505,$A123,'Bill Log'!$A$6:$A$2505,"&gt;="&amp;DATE(D$8,1,1),'Bill Log'!$A$6:$A$2505,"&lt;"&amp;DATE(D$8+1,1,1)))</f>
        <v/>
      </c>
      <c r="E123" s="57">
        <f>IF($A123="","",SUMIFS('Bill Log'!$F$6:$F$2505,'Bill Log'!$B$6:$B$2505,$A123,'Bill Log'!$A$6:$A$2505,"&gt;="&amp;DATE(E$8,1,1),'Bill Log'!$A$6:$A$2505,"&lt;"&amp;DATE(E$8+1,1,1)))</f>
        <v/>
      </c>
      <c r="F123" s="57">
        <f>IF($A123="","",SUMIFS('Bill Log'!$F$6:$F$2505,'Bill Log'!$B$6:$B$2505,$A123,'Bill Log'!$A$6:$A$2505,"&gt;="&amp;DATE(F$8,1,1),'Bill Log'!$A$6:$A$2505,"&lt;"&amp;DATE(F$8+1,1,1)))</f>
        <v/>
      </c>
      <c r="G123" s="59">
        <f>IF(OR($A123="",C123=0,D123=0),"",D123/C123-1)</f>
        <v/>
      </c>
      <c r="H123" s="59">
        <f>IF(OR($A123="",D123=0,E123=0),"",E123/D123-1)</f>
        <v/>
      </c>
      <c r="I123" s="59">
        <f>IF(OR($A123="",E123=0,F123=0),"",F123/E123-1)</f>
        <v/>
      </c>
    </row>
    <row r="124" ht="15" customHeight="1" s="36">
      <c r="A124" s="50">
        <f>IF(Lists!A46="","",Lists!A46)</f>
        <v/>
      </c>
      <c r="B124" s="50" t="n"/>
      <c r="C124" s="57">
        <f>IF($A124="","",SUMIFS('Bill Log'!$F$6:$F$2505,'Bill Log'!$B$6:$B$2505,$A124,'Bill Log'!$A$6:$A$2505,"&gt;="&amp;DATE(C$8,1,1),'Bill Log'!$A$6:$A$2505,"&lt;"&amp;DATE(C$8+1,1,1)))</f>
        <v/>
      </c>
      <c r="D124" s="57">
        <f>IF($A124="","",SUMIFS('Bill Log'!$F$6:$F$2505,'Bill Log'!$B$6:$B$2505,$A124,'Bill Log'!$A$6:$A$2505,"&gt;="&amp;DATE(D$8,1,1),'Bill Log'!$A$6:$A$2505,"&lt;"&amp;DATE(D$8+1,1,1)))</f>
        <v/>
      </c>
      <c r="E124" s="57">
        <f>IF($A124="","",SUMIFS('Bill Log'!$F$6:$F$2505,'Bill Log'!$B$6:$B$2505,$A124,'Bill Log'!$A$6:$A$2505,"&gt;="&amp;DATE(E$8,1,1),'Bill Log'!$A$6:$A$2505,"&lt;"&amp;DATE(E$8+1,1,1)))</f>
        <v/>
      </c>
      <c r="F124" s="57">
        <f>IF($A124="","",SUMIFS('Bill Log'!$F$6:$F$2505,'Bill Log'!$B$6:$B$2505,$A124,'Bill Log'!$A$6:$A$2505,"&gt;="&amp;DATE(F$8,1,1),'Bill Log'!$A$6:$A$2505,"&lt;"&amp;DATE(F$8+1,1,1)))</f>
        <v/>
      </c>
      <c r="G124" s="59">
        <f>IF(OR($A124="",C124=0,D124=0),"",D124/C124-1)</f>
        <v/>
      </c>
      <c r="H124" s="59">
        <f>IF(OR($A124="",D124=0,E124=0),"",E124/D124-1)</f>
        <v/>
      </c>
      <c r="I124" s="59">
        <f>IF(OR($A124="",E124=0,F124=0),"",F124/E124-1)</f>
        <v/>
      </c>
    </row>
    <row r="125" ht="15" customHeight="1" s="36">
      <c r="A125" s="50">
        <f>IF(Lists!A47="","",Lists!A47)</f>
        <v/>
      </c>
      <c r="B125" s="50" t="n"/>
      <c r="C125" s="57">
        <f>IF($A125="","",SUMIFS('Bill Log'!$F$6:$F$2505,'Bill Log'!$B$6:$B$2505,$A125,'Bill Log'!$A$6:$A$2505,"&gt;="&amp;DATE(C$8,1,1),'Bill Log'!$A$6:$A$2505,"&lt;"&amp;DATE(C$8+1,1,1)))</f>
        <v/>
      </c>
      <c r="D125" s="57">
        <f>IF($A125="","",SUMIFS('Bill Log'!$F$6:$F$2505,'Bill Log'!$B$6:$B$2505,$A125,'Bill Log'!$A$6:$A$2505,"&gt;="&amp;DATE(D$8,1,1),'Bill Log'!$A$6:$A$2505,"&lt;"&amp;DATE(D$8+1,1,1)))</f>
        <v/>
      </c>
      <c r="E125" s="57">
        <f>IF($A125="","",SUMIFS('Bill Log'!$F$6:$F$2505,'Bill Log'!$B$6:$B$2505,$A125,'Bill Log'!$A$6:$A$2505,"&gt;="&amp;DATE(E$8,1,1),'Bill Log'!$A$6:$A$2505,"&lt;"&amp;DATE(E$8+1,1,1)))</f>
        <v/>
      </c>
      <c r="F125" s="57">
        <f>IF($A125="","",SUMIFS('Bill Log'!$F$6:$F$2505,'Bill Log'!$B$6:$B$2505,$A125,'Bill Log'!$A$6:$A$2505,"&gt;="&amp;DATE(F$8,1,1),'Bill Log'!$A$6:$A$2505,"&lt;"&amp;DATE(F$8+1,1,1)))</f>
        <v/>
      </c>
      <c r="G125" s="59">
        <f>IF(OR($A125="",C125=0,D125=0),"",D125/C125-1)</f>
        <v/>
      </c>
      <c r="H125" s="59">
        <f>IF(OR($A125="",D125=0,E125=0),"",E125/D125-1)</f>
        <v/>
      </c>
      <c r="I125" s="59">
        <f>IF(OR($A125="",E125=0,F125=0),"",F125/E125-1)</f>
        <v/>
      </c>
    </row>
    <row r="126" ht="15" customHeight="1" s="36">
      <c r="A126" s="50">
        <f>IF(Lists!A48="","",Lists!A48)</f>
        <v/>
      </c>
      <c r="B126" s="50" t="n"/>
      <c r="C126" s="57">
        <f>IF($A126="","",SUMIFS('Bill Log'!$F$6:$F$2505,'Bill Log'!$B$6:$B$2505,$A126,'Bill Log'!$A$6:$A$2505,"&gt;="&amp;DATE(C$8,1,1),'Bill Log'!$A$6:$A$2505,"&lt;"&amp;DATE(C$8+1,1,1)))</f>
        <v/>
      </c>
      <c r="D126" s="57">
        <f>IF($A126="","",SUMIFS('Bill Log'!$F$6:$F$2505,'Bill Log'!$B$6:$B$2505,$A126,'Bill Log'!$A$6:$A$2505,"&gt;="&amp;DATE(D$8,1,1),'Bill Log'!$A$6:$A$2505,"&lt;"&amp;DATE(D$8+1,1,1)))</f>
        <v/>
      </c>
      <c r="E126" s="57">
        <f>IF($A126="","",SUMIFS('Bill Log'!$F$6:$F$2505,'Bill Log'!$B$6:$B$2505,$A126,'Bill Log'!$A$6:$A$2505,"&gt;="&amp;DATE(E$8,1,1),'Bill Log'!$A$6:$A$2505,"&lt;"&amp;DATE(E$8+1,1,1)))</f>
        <v/>
      </c>
      <c r="F126" s="57">
        <f>IF($A126="","",SUMIFS('Bill Log'!$F$6:$F$2505,'Bill Log'!$B$6:$B$2505,$A126,'Bill Log'!$A$6:$A$2505,"&gt;="&amp;DATE(F$8,1,1),'Bill Log'!$A$6:$A$2505,"&lt;"&amp;DATE(F$8+1,1,1)))</f>
        <v/>
      </c>
      <c r="G126" s="59">
        <f>IF(OR($A126="",C126=0,D126=0),"",D126/C126-1)</f>
        <v/>
      </c>
      <c r="H126" s="59">
        <f>IF(OR($A126="",D126=0,E126=0),"",E126/D126-1)</f>
        <v/>
      </c>
      <c r="I126" s="59">
        <f>IF(OR($A126="",E126=0,F126=0),"",F126/E126-1)</f>
        <v/>
      </c>
    </row>
    <row r="127" ht="15" customHeight="1" s="36">
      <c r="A127" s="50">
        <f>IF(Lists!A49="","",Lists!A49)</f>
        <v/>
      </c>
      <c r="B127" s="50" t="n"/>
      <c r="C127" s="57">
        <f>IF($A127="","",SUMIFS('Bill Log'!$F$6:$F$2505,'Bill Log'!$B$6:$B$2505,$A127,'Bill Log'!$A$6:$A$2505,"&gt;="&amp;DATE(C$8,1,1),'Bill Log'!$A$6:$A$2505,"&lt;"&amp;DATE(C$8+1,1,1)))</f>
        <v/>
      </c>
      <c r="D127" s="57">
        <f>IF($A127="","",SUMIFS('Bill Log'!$F$6:$F$2505,'Bill Log'!$B$6:$B$2505,$A127,'Bill Log'!$A$6:$A$2505,"&gt;="&amp;DATE(D$8,1,1),'Bill Log'!$A$6:$A$2505,"&lt;"&amp;DATE(D$8+1,1,1)))</f>
        <v/>
      </c>
      <c r="E127" s="57">
        <f>IF($A127="","",SUMIFS('Bill Log'!$F$6:$F$2505,'Bill Log'!$B$6:$B$2505,$A127,'Bill Log'!$A$6:$A$2505,"&gt;="&amp;DATE(E$8,1,1),'Bill Log'!$A$6:$A$2505,"&lt;"&amp;DATE(E$8+1,1,1)))</f>
        <v/>
      </c>
      <c r="F127" s="57">
        <f>IF($A127="","",SUMIFS('Bill Log'!$F$6:$F$2505,'Bill Log'!$B$6:$B$2505,$A127,'Bill Log'!$A$6:$A$2505,"&gt;="&amp;DATE(F$8,1,1),'Bill Log'!$A$6:$A$2505,"&lt;"&amp;DATE(F$8+1,1,1)))</f>
        <v/>
      </c>
      <c r="G127" s="59">
        <f>IF(OR($A127="",C127=0,D127=0),"",D127/C127-1)</f>
        <v/>
      </c>
      <c r="H127" s="59">
        <f>IF(OR($A127="",D127=0,E127=0),"",E127/D127-1)</f>
        <v/>
      </c>
      <c r="I127" s="59">
        <f>IF(OR($A127="",E127=0,F127=0),"",F127/E127-1)</f>
        <v/>
      </c>
    </row>
    <row r="128" ht="15" customHeight="1" s="36">
      <c r="A128" s="50">
        <f>IF(Lists!A50="","",Lists!A50)</f>
        <v/>
      </c>
      <c r="B128" s="50" t="n"/>
      <c r="C128" s="57">
        <f>IF($A128="","",SUMIFS('Bill Log'!$F$6:$F$2505,'Bill Log'!$B$6:$B$2505,$A128,'Bill Log'!$A$6:$A$2505,"&gt;="&amp;DATE(C$8,1,1),'Bill Log'!$A$6:$A$2505,"&lt;"&amp;DATE(C$8+1,1,1)))</f>
        <v/>
      </c>
      <c r="D128" s="57">
        <f>IF($A128="","",SUMIFS('Bill Log'!$F$6:$F$2505,'Bill Log'!$B$6:$B$2505,$A128,'Bill Log'!$A$6:$A$2505,"&gt;="&amp;DATE(D$8,1,1),'Bill Log'!$A$6:$A$2505,"&lt;"&amp;DATE(D$8+1,1,1)))</f>
        <v/>
      </c>
      <c r="E128" s="57">
        <f>IF($A128="","",SUMIFS('Bill Log'!$F$6:$F$2505,'Bill Log'!$B$6:$B$2505,$A128,'Bill Log'!$A$6:$A$2505,"&gt;="&amp;DATE(E$8,1,1),'Bill Log'!$A$6:$A$2505,"&lt;"&amp;DATE(E$8+1,1,1)))</f>
        <v/>
      </c>
      <c r="F128" s="57">
        <f>IF($A128="","",SUMIFS('Bill Log'!$F$6:$F$2505,'Bill Log'!$B$6:$B$2505,$A128,'Bill Log'!$A$6:$A$2505,"&gt;="&amp;DATE(F$8,1,1),'Bill Log'!$A$6:$A$2505,"&lt;"&amp;DATE(F$8+1,1,1)))</f>
        <v/>
      </c>
      <c r="G128" s="59">
        <f>IF(OR($A128="",C128=0,D128=0),"",D128/C128-1)</f>
        <v/>
      </c>
      <c r="H128" s="59">
        <f>IF(OR($A128="",D128=0,E128=0),"",E128/D128-1)</f>
        <v/>
      </c>
      <c r="I128" s="59">
        <f>IF(OR($A128="",E128=0,F128=0),"",F128/E128-1)</f>
        <v/>
      </c>
    </row>
    <row r="129" ht="15" customHeight="1" s="36">
      <c r="A129" s="50">
        <f>IF(Lists!A51="","",Lists!A51)</f>
        <v/>
      </c>
      <c r="B129" s="50" t="n"/>
      <c r="C129" s="57">
        <f>IF($A129="","",SUMIFS('Bill Log'!$F$6:$F$2505,'Bill Log'!$B$6:$B$2505,$A129,'Bill Log'!$A$6:$A$2505,"&gt;="&amp;DATE(C$8,1,1),'Bill Log'!$A$6:$A$2505,"&lt;"&amp;DATE(C$8+1,1,1)))</f>
        <v/>
      </c>
      <c r="D129" s="57">
        <f>IF($A129="","",SUMIFS('Bill Log'!$F$6:$F$2505,'Bill Log'!$B$6:$B$2505,$A129,'Bill Log'!$A$6:$A$2505,"&gt;="&amp;DATE(D$8,1,1),'Bill Log'!$A$6:$A$2505,"&lt;"&amp;DATE(D$8+1,1,1)))</f>
        <v/>
      </c>
      <c r="E129" s="57">
        <f>IF($A129="","",SUMIFS('Bill Log'!$F$6:$F$2505,'Bill Log'!$B$6:$B$2505,$A129,'Bill Log'!$A$6:$A$2505,"&gt;="&amp;DATE(E$8,1,1),'Bill Log'!$A$6:$A$2505,"&lt;"&amp;DATE(E$8+1,1,1)))</f>
        <v/>
      </c>
      <c r="F129" s="57">
        <f>IF($A129="","",SUMIFS('Bill Log'!$F$6:$F$2505,'Bill Log'!$B$6:$B$2505,$A129,'Bill Log'!$A$6:$A$2505,"&gt;="&amp;DATE(F$8,1,1),'Bill Log'!$A$6:$A$2505,"&lt;"&amp;DATE(F$8+1,1,1)))</f>
        <v/>
      </c>
      <c r="G129" s="59">
        <f>IF(OR($A129="",C129=0,D129=0),"",D129/C129-1)</f>
        <v/>
      </c>
      <c r="H129" s="59">
        <f>IF(OR($A129="",D129=0,E129=0),"",E129/D129-1)</f>
        <v/>
      </c>
      <c r="I129" s="59">
        <f>IF(OR($A129="",E129=0,F129=0),"",F129/E129-1)</f>
        <v/>
      </c>
    </row>
    <row r="130" ht="15" customHeight="1" s="36">
      <c r="A130" s="50">
        <f>IF(Lists!A52="","",Lists!A52)</f>
        <v/>
      </c>
      <c r="B130" s="50" t="n"/>
      <c r="C130" s="57">
        <f>IF($A130="","",SUMIFS('Bill Log'!$F$6:$F$2505,'Bill Log'!$B$6:$B$2505,$A130,'Bill Log'!$A$6:$A$2505,"&gt;="&amp;DATE(C$8,1,1),'Bill Log'!$A$6:$A$2505,"&lt;"&amp;DATE(C$8+1,1,1)))</f>
        <v/>
      </c>
      <c r="D130" s="57">
        <f>IF($A130="","",SUMIFS('Bill Log'!$F$6:$F$2505,'Bill Log'!$B$6:$B$2505,$A130,'Bill Log'!$A$6:$A$2505,"&gt;="&amp;DATE(D$8,1,1),'Bill Log'!$A$6:$A$2505,"&lt;"&amp;DATE(D$8+1,1,1)))</f>
        <v/>
      </c>
      <c r="E130" s="57">
        <f>IF($A130="","",SUMIFS('Bill Log'!$F$6:$F$2505,'Bill Log'!$B$6:$B$2505,$A130,'Bill Log'!$A$6:$A$2505,"&gt;="&amp;DATE(E$8,1,1),'Bill Log'!$A$6:$A$2505,"&lt;"&amp;DATE(E$8+1,1,1)))</f>
        <v/>
      </c>
      <c r="F130" s="57">
        <f>IF($A130="","",SUMIFS('Bill Log'!$F$6:$F$2505,'Bill Log'!$B$6:$B$2505,$A130,'Bill Log'!$A$6:$A$2505,"&gt;="&amp;DATE(F$8,1,1),'Bill Log'!$A$6:$A$2505,"&lt;"&amp;DATE(F$8+1,1,1)))</f>
        <v/>
      </c>
      <c r="G130" s="59">
        <f>IF(OR($A130="",C130=0,D130=0),"",D130/C130-1)</f>
        <v/>
      </c>
      <c r="H130" s="59">
        <f>IF(OR($A130="",D130=0,E130=0),"",E130/D130-1)</f>
        <v/>
      </c>
      <c r="I130" s="59">
        <f>IF(OR($A130="",E130=0,F130=0),"",F130/E130-1)</f>
        <v/>
      </c>
    </row>
    <row r="131" ht="15" customHeight="1" s="36">
      <c r="A131" s="50">
        <f>IF(Lists!A53="","",Lists!A53)</f>
        <v/>
      </c>
      <c r="B131" s="50" t="n"/>
      <c r="C131" s="57">
        <f>IF($A131="","",SUMIFS('Bill Log'!$F$6:$F$2505,'Bill Log'!$B$6:$B$2505,$A131,'Bill Log'!$A$6:$A$2505,"&gt;="&amp;DATE(C$8,1,1),'Bill Log'!$A$6:$A$2505,"&lt;"&amp;DATE(C$8+1,1,1)))</f>
        <v/>
      </c>
      <c r="D131" s="57">
        <f>IF($A131="","",SUMIFS('Bill Log'!$F$6:$F$2505,'Bill Log'!$B$6:$B$2505,$A131,'Bill Log'!$A$6:$A$2505,"&gt;="&amp;DATE(D$8,1,1),'Bill Log'!$A$6:$A$2505,"&lt;"&amp;DATE(D$8+1,1,1)))</f>
        <v/>
      </c>
      <c r="E131" s="57">
        <f>IF($A131="","",SUMIFS('Bill Log'!$F$6:$F$2505,'Bill Log'!$B$6:$B$2505,$A131,'Bill Log'!$A$6:$A$2505,"&gt;="&amp;DATE(E$8,1,1),'Bill Log'!$A$6:$A$2505,"&lt;"&amp;DATE(E$8+1,1,1)))</f>
        <v/>
      </c>
      <c r="F131" s="57">
        <f>IF($A131="","",SUMIFS('Bill Log'!$F$6:$F$2505,'Bill Log'!$B$6:$B$2505,$A131,'Bill Log'!$A$6:$A$2505,"&gt;="&amp;DATE(F$8,1,1),'Bill Log'!$A$6:$A$2505,"&lt;"&amp;DATE(F$8+1,1,1)))</f>
        <v/>
      </c>
      <c r="G131" s="59">
        <f>IF(OR($A131="",C131=0,D131=0),"",D131/C131-1)</f>
        <v/>
      </c>
      <c r="H131" s="59">
        <f>IF(OR($A131="",D131=0,E131=0),"",E131/D131-1)</f>
        <v/>
      </c>
      <c r="I131" s="59">
        <f>IF(OR($A131="",E131=0,F131=0),"",F131/E131-1)</f>
        <v/>
      </c>
    </row>
    <row r="132" ht="15" customHeight="1" s="36">
      <c r="A132" s="50">
        <f>IF(Lists!A54="","",Lists!A54)</f>
        <v/>
      </c>
      <c r="B132" s="50" t="n"/>
      <c r="C132" s="57">
        <f>IF($A132="","",SUMIFS('Bill Log'!$F$6:$F$2505,'Bill Log'!$B$6:$B$2505,$A132,'Bill Log'!$A$6:$A$2505,"&gt;="&amp;DATE(C$8,1,1),'Bill Log'!$A$6:$A$2505,"&lt;"&amp;DATE(C$8+1,1,1)))</f>
        <v/>
      </c>
      <c r="D132" s="57">
        <f>IF($A132="","",SUMIFS('Bill Log'!$F$6:$F$2505,'Bill Log'!$B$6:$B$2505,$A132,'Bill Log'!$A$6:$A$2505,"&gt;="&amp;DATE(D$8,1,1),'Bill Log'!$A$6:$A$2505,"&lt;"&amp;DATE(D$8+1,1,1)))</f>
        <v/>
      </c>
      <c r="E132" s="57">
        <f>IF($A132="","",SUMIFS('Bill Log'!$F$6:$F$2505,'Bill Log'!$B$6:$B$2505,$A132,'Bill Log'!$A$6:$A$2505,"&gt;="&amp;DATE(E$8,1,1),'Bill Log'!$A$6:$A$2505,"&lt;"&amp;DATE(E$8+1,1,1)))</f>
        <v/>
      </c>
      <c r="F132" s="57">
        <f>IF($A132="","",SUMIFS('Bill Log'!$F$6:$F$2505,'Bill Log'!$B$6:$B$2505,$A132,'Bill Log'!$A$6:$A$2505,"&gt;="&amp;DATE(F$8,1,1),'Bill Log'!$A$6:$A$2505,"&lt;"&amp;DATE(F$8+1,1,1)))</f>
        <v/>
      </c>
      <c r="G132" s="59">
        <f>IF(OR($A132="",C132=0,D132=0),"",D132/C132-1)</f>
        <v/>
      </c>
      <c r="H132" s="59">
        <f>IF(OR($A132="",D132=0,E132=0),"",E132/D132-1)</f>
        <v/>
      </c>
      <c r="I132" s="59">
        <f>IF(OR($A132="",E132=0,F132=0),"",F132/E132-1)</f>
        <v/>
      </c>
    </row>
    <row r="133" ht="15" customHeight="1" s="36">
      <c r="A133" s="50">
        <f>IF(Lists!A55="","",Lists!A55)</f>
        <v/>
      </c>
      <c r="B133" s="50" t="n"/>
      <c r="C133" s="57">
        <f>IF($A133="","",SUMIFS('Bill Log'!$F$6:$F$2505,'Bill Log'!$B$6:$B$2505,$A133,'Bill Log'!$A$6:$A$2505,"&gt;="&amp;DATE(C$8,1,1),'Bill Log'!$A$6:$A$2505,"&lt;"&amp;DATE(C$8+1,1,1)))</f>
        <v/>
      </c>
      <c r="D133" s="57">
        <f>IF($A133="","",SUMIFS('Bill Log'!$F$6:$F$2505,'Bill Log'!$B$6:$B$2505,$A133,'Bill Log'!$A$6:$A$2505,"&gt;="&amp;DATE(D$8,1,1),'Bill Log'!$A$6:$A$2505,"&lt;"&amp;DATE(D$8+1,1,1)))</f>
        <v/>
      </c>
      <c r="E133" s="57">
        <f>IF($A133="","",SUMIFS('Bill Log'!$F$6:$F$2505,'Bill Log'!$B$6:$B$2505,$A133,'Bill Log'!$A$6:$A$2505,"&gt;="&amp;DATE(E$8,1,1),'Bill Log'!$A$6:$A$2505,"&lt;"&amp;DATE(E$8+1,1,1)))</f>
        <v/>
      </c>
      <c r="F133" s="57">
        <f>IF($A133="","",SUMIFS('Bill Log'!$F$6:$F$2505,'Bill Log'!$B$6:$B$2505,$A133,'Bill Log'!$A$6:$A$2505,"&gt;="&amp;DATE(F$8,1,1),'Bill Log'!$A$6:$A$2505,"&lt;"&amp;DATE(F$8+1,1,1)))</f>
        <v/>
      </c>
      <c r="G133" s="59">
        <f>IF(OR($A133="",C133=0,D133=0),"",D133/C133-1)</f>
        <v/>
      </c>
      <c r="H133" s="59">
        <f>IF(OR($A133="",D133=0,E133=0),"",E133/D133-1)</f>
        <v/>
      </c>
      <c r="I133" s="59">
        <f>IF(OR($A133="",E133=0,F133=0),"",F133/E133-1)</f>
        <v/>
      </c>
    </row>
    <row r="134" ht="15" customHeight="1" s="36">
      <c r="A134" s="50">
        <f>IF(Lists!A56="","",Lists!A56)</f>
        <v/>
      </c>
      <c r="B134" s="50" t="n"/>
      <c r="C134" s="57">
        <f>IF($A134="","",SUMIFS('Bill Log'!$F$6:$F$2505,'Bill Log'!$B$6:$B$2505,$A134,'Bill Log'!$A$6:$A$2505,"&gt;="&amp;DATE(C$8,1,1),'Bill Log'!$A$6:$A$2505,"&lt;"&amp;DATE(C$8+1,1,1)))</f>
        <v/>
      </c>
      <c r="D134" s="57">
        <f>IF($A134="","",SUMIFS('Bill Log'!$F$6:$F$2505,'Bill Log'!$B$6:$B$2505,$A134,'Bill Log'!$A$6:$A$2505,"&gt;="&amp;DATE(D$8,1,1),'Bill Log'!$A$6:$A$2505,"&lt;"&amp;DATE(D$8+1,1,1)))</f>
        <v/>
      </c>
      <c r="E134" s="57">
        <f>IF($A134="","",SUMIFS('Bill Log'!$F$6:$F$2505,'Bill Log'!$B$6:$B$2505,$A134,'Bill Log'!$A$6:$A$2505,"&gt;="&amp;DATE(E$8,1,1),'Bill Log'!$A$6:$A$2505,"&lt;"&amp;DATE(E$8+1,1,1)))</f>
        <v/>
      </c>
      <c r="F134" s="57">
        <f>IF($A134="","",SUMIFS('Bill Log'!$F$6:$F$2505,'Bill Log'!$B$6:$B$2505,$A134,'Bill Log'!$A$6:$A$2505,"&gt;="&amp;DATE(F$8,1,1),'Bill Log'!$A$6:$A$2505,"&lt;"&amp;DATE(F$8+1,1,1)))</f>
        <v/>
      </c>
      <c r="G134" s="59">
        <f>IF(OR($A134="",C134=0,D134=0),"",D134/C134-1)</f>
        <v/>
      </c>
      <c r="H134" s="59">
        <f>IF(OR($A134="",D134=0,E134=0),"",E134/D134-1)</f>
        <v/>
      </c>
      <c r="I134" s="59">
        <f>IF(OR($A134="",E134=0,F134=0),"",F134/E134-1)</f>
        <v/>
      </c>
    </row>
    <row r="135" ht="15" customHeight="1" s="36">
      <c r="A135" s="50">
        <f>IF(Lists!A57="","",Lists!A57)</f>
        <v/>
      </c>
      <c r="B135" s="50" t="n"/>
      <c r="C135" s="57">
        <f>IF($A135="","",SUMIFS('Bill Log'!$F$6:$F$2505,'Bill Log'!$B$6:$B$2505,$A135,'Bill Log'!$A$6:$A$2505,"&gt;="&amp;DATE(C$8,1,1),'Bill Log'!$A$6:$A$2505,"&lt;"&amp;DATE(C$8+1,1,1)))</f>
        <v/>
      </c>
      <c r="D135" s="57">
        <f>IF($A135="","",SUMIFS('Bill Log'!$F$6:$F$2505,'Bill Log'!$B$6:$B$2505,$A135,'Bill Log'!$A$6:$A$2505,"&gt;="&amp;DATE(D$8,1,1),'Bill Log'!$A$6:$A$2505,"&lt;"&amp;DATE(D$8+1,1,1)))</f>
        <v/>
      </c>
      <c r="E135" s="57">
        <f>IF($A135="","",SUMIFS('Bill Log'!$F$6:$F$2505,'Bill Log'!$B$6:$B$2505,$A135,'Bill Log'!$A$6:$A$2505,"&gt;="&amp;DATE(E$8,1,1),'Bill Log'!$A$6:$A$2505,"&lt;"&amp;DATE(E$8+1,1,1)))</f>
        <v/>
      </c>
      <c r="F135" s="57">
        <f>IF($A135="","",SUMIFS('Bill Log'!$F$6:$F$2505,'Bill Log'!$B$6:$B$2505,$A135,'Bill Log'!$A$6:$A$2505,"&gt;="&amp;DATE(F$8,1,1),'Bill Log'!$A$6:$A$2505,"&lt;"&amp;DATE(F$8+1,1,1)))</f>
        <v/>
      </c>
      <c r="G135" s="59">
        <f>IF(OR($A135="",C135=0,D135=0),"",D135/C135-1)</f>
        <v/>
      </c>
      <c r="H135" s="59">
        <f>IF(OR($A135="",D135=0,E135=0),"",E135/D135-1)</f>
        <v/>
      </c>
      <c r="I135" s="59">
        <f>IF(OR($A135="",E135=0,F135=0),"",F135/E135-1)</f>
        <v/>
      </c>
    </row>
    <row r="136" ht="15" customHeight="1" s="36">
      <c r="A136" s="50">
        <f>IF(Lists!A58="","",Lists!A58)</f>
        <v/>
      </c>
      <c r="B136" s="50" t="n"/>
      <c r="C136" s="57">
        <f>IF($A136="","",SUMIFS('Bill Log'!$F$6:$F$2505,'Bill Log'!$B$6:$B$2505,$A136,'Bill Log'!$A$6:$A$2505,"&gt;="&amp;DATE(C$8,1,1),'Bill Log'!$A$6:$A$2505,"&lt;"&amp;DATE(C$8+1,1,1)))</f>
        <v/>
      </c>
      <c r="D136" s="57">
        <f>IF($A136="","",SUMIFS('Bill Log'!$F$6:$F$2505,'Bill Log'!$B$6:$B$2505,$A136,'Bill Log'!$A$6:$A$2505,"&gt;="&amp;DATE(D$8,1,1),'Bill Log'!$A$6:$A$2505,"&lt;"&amp;DATE(D$8+1,1,1)))</f>
        <v/>
      </c>
      <c r="E136" s="57">
        <f>IF($A136="","",SUMIFS('Bill Log'!$F$6:$F$2505,'Bill Log'!$B$6:$B$2505,$A136,'Bill Log'!$A$6:$A$2505,"&gt;="&amp;DATE(E$8,1,1),'Bill Log'!$A$6:$A$2505,"&lt;"&amp;DATE(E$8+1,1,1)))</f>
        <v/>
      </c>
      <c r="F136" s="57">
        <f>IF($A136="","",SUMIFS('Bill Log'!$F$6:$F$2505,'Bill Log'!$B$6:$B$2505,$A136,'Bill Log'!$A$6:$A$2505,"&gt;="&amp;DATE(F$8,1,1),'Bill Log'!$A$6:$A$2505,"&lt;"&amp;DATE(F$8+1,1,1)))</f>
        <v/>
      </c>
      <c r="G136" s="59">
        <f>IF(OR($A136="",C136=0,D136=0),"",D136/C136-1)</f>
        <v/>
      </c>
      <c r="H136" s="59">
        <f>IF(OR($A136="",D136=0,E136=0),"",E136/D136-1)</f>
        <v/>
      </c>
      <c r="I136" s="59">
        <f>IF(OR($A136="",E136=0,F136=0),"",F136/E136-1)</f>
        <v/>
      </c>
    </row>
    <row r="137" ht="15" customHeight="1" s="36">
      <c r="A137" s="50">
        <f>IF(Lists!A59="","",Lists!A59)</f>
        <v/>
      </c>
      <c r="B137" s="50" t="n"/>
      <c r="C137" s="57">
        <f>IF($A137="","",SUMIFS('Bill Log'!$F$6:$F$2505,'Bill Log'!$B$6:$B$2505,$A137,'Bill Log'!$A$6:$A$2505,"&gt;="&amp;DATE(C$8,1,1),'Bill Log'!$A$6:$A$2505,"&lt;"&amp;DATE(C$8+1,1,1)))</f>
        <v/>
      </c>
      <c r="D137" s="57">
        <f>IF($A137="","",SUMIFS('Bill Log'!$F$6:$F$2505,'Bill Log'!$B$6:$B$2505,$A137,'Bill Log'!$A$6:$A$2505,"&gt;="&amp;DATE(D$8,1,1),'Bill Log'!$A$6:$A$2505,"&lt;"&amp;DATE(D$8+1,1,1)))</f>
        <v/>
      </c>
      <c r="E137" s="57">
        <f>IF($A137="","",SUMIFS('Bill Log'!$F$6:$F$2505,'Bill Log'!$B$6:$B$2505,$A137,'Bill Log'!$A$6:$A$2505,"&gt;="&amp;DATE(E$8,1,1),'Bill Log'!$A$6:$A$2505,"&lt;"&amp;DATE(E$8+1,1,1)))</f>
        <v/>
      </c>
      <c r="F137" s="57">
        <f>IF($A137="","",SUMIFS('Bill Log'!$F$6:$F$2505,'Bill Log'!$B$6:$B$2505,$A137,'Bill Log'!$A$6:$A$2505,"&gt;="&amp;DATE(F$8,1,1),'Bill Log'!$A$6:$A$2505,"&lt;"&amp;DATE(F$8+1,1,1)))</f>
        <v/>
      </c>
      <c r="G137" s="59">
        <f>IF(OR($A137="",C137=0,D137=0),"",D137/C137-1)</f>
        <v/>
      </c>
      <c r="H137" s="59">
        <f>IF(OR($A137="",D137=0,E137=0),"",E137/D137-1)</f>
        <v/>
      </c>
      <c r="I137" s="59">
        <f>IF(OR($A137="",E137=0,F137=0),"",F137/E137-1)</f>
        <v/>
      </c>
    </row>
    <row r="138" ht="15" customHeight="1" s="36">
      <c r="A138" s="50">
        <f>IF(Lists!A60="","",Lists!A60)</f>
        <v/>
      </c>
      <c r="B138" s="50" t="n"/>
      <c r="C138" s="57">
        <f>IF($A138="","",SUMIFS('Bill Log'!$F$6:$F$2505,'Bill Log'!$B$6:$B$2505,$A138,'Bill Log'!$A$6:$A$2505,"&gt;="&amp;DATE(C$8,1,1),'Bill Log'!$A$6:$A$2505,"&lt;"&amp;DATE(C$8+1,1,1)))</f>
        <v/>
      </c>
      <c r="D138" s="57">
        <f>IF($A138="","",SUMIFS('Bill Log'!$F$6:$F$2505,'Bill Log'!$B$6:$B$2505,$A138,'Bill Log'!$A$6:$A$2505,"&gt;="&amp;DATE(D$8,1,1),'Bill Log'!$A$6:$A$2505,"&lt;"&amp;DATE(D$8+1,1,1)))</f>
        <v/>
      </c>
      <c r="E138" s="57">
        <f>IF($A138="","",SUMIFS('Bill Log'!$F$6:$F$2505,'Bill Log'!$B$6:$B$2505,$A138,'Bill Log'!$A$6:$A$2505,"&gt;="&amp;DATE(E$8,1,1),'Bill Log'!$A$6:$A$2505,"&lt;"&amp;DATE(E$8+1,1,1)))</f>
        <v/>
      </c>
      <c r="F138" s="57">
        <f>IF($A138="","",SUMIFS('Bill Log'!$F$6:$F$2505,'Bill Log'!$B$6:$B$2505,$A138,'Bill Log'!$A$6:$A$2505,"&gt;="&amp;DATE(F$8,1,1),'Bill Log'!$A$6:$A$2505,"&lt;"&amp;DATE(F$8+1,1,1)))</f>
        <v/>
      </c>
      <c r="G138" s="59">
        <f>IF(OR($A138="",C138=0,D138=0),"",D138/C138-1)</f>
        <v/>
      </c>
      <c r="H138" s="59">
        <f>IF(OR($A138="",D138=0,E138=0),"",E138/D138-1)</f>
        <v/>
      </c>
      <c r="I138" s="59">
        <f>IF(OR($A138="",E138=0,F138=0),"",F138/E138-1)</f>
        <v/>
      </c>
    </row>
    <row r="139" ht="15" customHeight="1" s="36">
      <c r="A139" s="50">
        <f>IF(Lists!A61="","",Lists!A61)</f>
        <v/>
      </c>
      <c r="B139" s="50" t="n"/>
      <c r="C139" s="57">
        <f>IF($A139="","",SUMIFS('Bill Log'!$F$6:$F$2505,'Bill Log'!$B$6:$B$2505,$A139,'Bill Log'!$A$6:$A$2505,"&gt;="&amp;DATE(C$8,1,1),'Bill Log'!$A$6:$A$2505,"&lt;"&amp;DATE(C$8+1,1,1)))</f>
        <v/>
      </c>
      <c r="D139" s="57">
        <f>IF($A139="","",SUMIFS('Bill Log'!$F$6:$F$2505,'Bill Log'!$B$6:$B$2505,$A139,'Bill Log'!$A$6:$A$2505,"&gt;="&amp;DATE(D$8,1,1),'Bill Log'!$A$6:$A$2505,"&lt;"&amp;DATE(D$8+1,1,1)))</f>
        <v/>
      </c>
      <c r="E139" s="57">
        <f>IF($A139="","",SUMIFS('Bill Log'!$F$6:$F$2505,'Bill Log'!$B$6:$B$2505,$A139,'Bill Log'!$A$6:$A$2505,"&gt;="&amp;DATE(E$8,1,1),'Bill Log'!$A$6:$A$2505,"&lt;"&amp;DATE(E$8+1,1,1)))</f>
        <v/>
      </c>
      <c r="F139" s="57">
        <f>IF($A139="","",SUMIFS('Bill Log'!$F$6:$F$2505,'Bill Log'!$B$6:$B$2505,$A139,'Bill Log'!$A$6:$A$2505,"&gt;="&amp;DATE(F$8,1,1),'Bill Log'!$A$6:$A$2505,"&lt;"&amp;DATE(F$8+1,1,1)))</f>
        <v/>
      </c>
      <c r="G139" s="59">
        <f>IF(OR($A139="",C139=0,D139=0),"",D139/C139-1)</f>
        <v/>
      </c>
      <c r="H139" s="59">
        <f>IF(OR($A139="",D139=0,E139=0),"",E139/D139-1)</f>
        <v/>
      </c>
      <c r="I139" s="59">
        <f>IF(OR($A139="",E139=0,F139=0),"",F139/E139-1)</f>
        <v/>
      </c>
    </row>
    <row r="140" ht="15" customHeight="1" s="36">
      <c r="A140" s="50">
        <f>IF(Lists!A62="","",Lists!A62)</f>
        <v/>
      </c>
      <c r="B140" s="50" t="n"/>
      <c r="C140" s="57">
        <f>IF($A140="","",SUMIFS('Bill Log'!$F$6:$F$2505,'Bill Log'!$B$6:$B$2505,$A140,'Bill Log'!$A$6:$A$2505,"&gt;="&amp;DATE(C$8,1,1),'Bill Log'!$A$6:$A$2505,"&lt;"&amp;DATE(C$8+1,1,1)))</f>
        <v/>
      </c>
      <c r="D140" s="57">
        <f>IF($A140="","",SUMIFS('Bill Log'!$F$6:$F$2505,'Bill Log'!$B$6:$B$2505,$A140,'Bill Log'!$A$6:$A$2505,"&gt;="&amp;DATE(D$8,1,1),'Bill Log'!$A$6:$A$2505,"&lt;"&amp;DATE(D$8+1,1,1)))</f>
        <v/>
      </c>
      <c r="E140" s="57">
        <f>IF($A140="","",SUMIFS('Bill Log'!$F$6:$F$2505,'Bill Log'!$B$6:$B$2505,$A140,'Bill Log'!$A$6:$A$2505,"&gt;="&amp;DATE(E$8,1,1),'Bill Log'!$A$6:$A$2505,"&lt;"&amp;DATE(E$8+1,1,1)))</f>
        <v/>
      </c>
      <c r="F140" s="57">
        <f>IF($A140="","",SUMIFS('Bill Log'!$F$6:$F$2505,'Bill Log'!$B$6:$B$2505,$A140,'Bill Log'!$A$6:$A$2505,"&gt;="&amp;DATE(F$8,1,1),'Bill Log'!$A$6:$A$2505,"&lt;"&amp;DATE(F$8+1,1,1)))</f>
        <v/>
      </c>
      <c r="G140" s="59">
        <f>IF(OR($A140="",C140=0,D140=0),"",D140/C140-1)</f>
        <v/>
      </c>
      <c r="H140" s="59">
        <f>IF(OR($A140="",D140=0,E140=0),"",E140/D140-1)</f>
        <v/>
      </c>
      <c r="I140" s="59">
        <f>IF(OR($A140="",E140=0,F140=0),"",F140/E140-1)</f>
        <v/>
      </c>
    </row>
    <row r="141" ht="15" customHeight="1" s="36">
      <c r="A141" s="50">
        <f>IF(Lists!A63="","",Lists!A63)</f>
        <v/>
      </c>
      <c r="B141" s="50" t="n"/>
      <c r="C141" s="57">
        <f>IF($A141="","",SUMIFS('Bill Log'!$F$6:$F$2505,'Bill Log'!$B$6:$B$2505,$A141,'Bill Log'!$A$6:$A$2505,"&gt;="&amp;DATE(C$8,1,1),'Bill Log'!$A$6:$A$2505,"&lt;"&amp;DATE(C$8+1,1,1)))</f>
        <v/>
      </c>
      <c r="D141" s="57">
        <f>IF($A141="","",SUMIFS('Bill Log'!$F$6:$F$2505,'Bill Log'!$B$6:$B$2505,$A141,'Bill Log'!$A$6:$A$2505,"&gt;="&amp;DATE(D$8,1,1),'Bill Log'!$A$6:$A$2505,"&lt;"&amp;DATE(D$8+1,1,1)))</f>
        <v/>
      </c>
      <c r="E141" s="57">
        <f>IF($A141="","",SUMIFS('Bill Log'!$F$6:$F$2505,'Bill Log'!$B$6:$B$2505,$A141,'Bill Log'!$A$6:$A$2505,"&gt;="&amp;DATE(E$8,1,1),'Bill Log'!$A$6:$A$2505,"&lt;"&amp;DATE(E$8+1,1,1)))</f>
        <v/>
      </c>
      <c r="F141" s="57">
        <f>IF($A141="","",SUMIFS('Bill Log'!$F$6:$F$2505,'Bill Log'!$B$6:$B$2505,$A141,'Bill Log'!$A$6:$A$2505,"&gt;="&amp;DATE(F$8,1,1),'Bill Log'!$A$6:$A$2505,"&lt;"&amp;DATE(F$8+1,1,1)))</f>
        <v/>
      </c>
      <c r="G141" s="59">
        <f>IF(OR($A141="",C141=0,D141=0),"",D141/C141-1)</f>
        <v/>
      </c>
      <c r="H141" s="59">
        <f>IF(OR($A141="",D141=0,E141=0),"",E141/D141-1)</f>
        <v/>
      </c>
      <c r="I141" s="59">
        <f>IF(OR($A141="",E141=0,F141=0),"",F141/E141-1)</f>
        <v/>
      </c>
    </row>
    <row r="142" ht="15" customHeight="1" s="36">
      <c r="A142" s="50">
        <f>IF(Lists!A64="","",Lists!A64)</f>
        <v/>
      </c>
      <c r="B142" s="50" t="n"/>
      <c r="C142" s="57">
        <f>IF($A142="","",SUMIFS('Bill Log'!$F$6:$F$2505,'Bill Log'!$B$6:$B$2505,$A142,'Bill Log'!$A$6:$A$2505,"&gt;="&amp;DATE(C$8,1,1),'Bill Log'!$A$6:$A$2505,"&lt;"&amp;DATE(C$8+1,1,1)))</f>
        <v/>
      </c>
      <c r="D142" s="57">
        <f>IF($A142="","",SUMIFS('Bill Log'!$F$6:$F$2505,'Bill Log'!$B$6:$B$2505,$A142,'Bill Log'!$A$6:$A$2505,"&gt;="&amp;DATE(D$8,1,1),'Bill Log'!$A$6:$A$2505,"&lt;"&amp;DATE(D$8+1,1,1)))</f>
        <v/>
      </c>
      <c r="E142" s="57">
        <f>IF($A142="","",SUMIFS('Bill Log'!$F$6:$F$2505,'Bill Log'!$B$6:$B$2505,$A142,'Bill Log'!$A$6:$A$2505,"&gt;="&amp;DATE(E$8,1,1),'Bill Log'!$A$6:$A$2505,"&lt;"&amp;DATE(E$8+1,1,1)))</f>
        <v/>
      </c>
      <c r="F142" s="57">
        <f>IF($A142="","",SUMIFS('Bill Log'!$F$6:$F$2505,'Bill Log'!$B$6:$B$2505,$A142,'Bill Log'!$A$6:$A$2505,"&gt;="&amp;DATE(F$8,1,1),'Bill Log'!$A$6:$A$2505,"&lt;"&amp;DATE(F$8+1,1,1)))</f>
        <v/>
      </c>
      <c r="G142" s="59">
        <f>IF(OR($A142="",C142=0,D142=0),"",D142/C142-1)</f>
        <v/>
      </c>
      <c r="H142" s="59">
        <f>IF(OR($A142="",D142=0,E142=0),"",E142/D142-1)</f>
        <v/>
      </c>
      <c r="I142" s="59">
        <f>IF(OR($A142="",E142=0,F142=0),"",F142/E142-1)</f>
        <v/>
      </c>
    </row>
    <row r="143" ht="15" customHeight="1" s="36">
      <c r="A143" s="50">
        <f>IF(Lists!A65="","",Lists!A65)</f>
        <v/>
      </c>
      <c r="B143" s="50" t="n"/>
      <c r="C143" s="57">
        <f>IF($A143="","",SUMIFS('Bill Log'!$F$6:$F$2505,'Bill Log'!$B$6:$B$2505,$A143,'Bill Log'!$A$6:$A$2505,"&gt;="&amp;DATE(C$8,1,1),'Bill Log'!$A$6:$A$2505,"&lt;"&amp;DATE(C$8+1,1,1)))</f>
        <v/>
      </c>
      <c r="D143" s="57">
        <f>IF($A143="","",SUMIFS('Bill Log'!$F$6:$F$2505,'Bill Log'!$B$6:$B$2505,$A143,'Bill Log'!$A$6:$A$2505,"&gt;="&amp;DATE(D$8,1,1),'Bill Log'!$A$6:$A$2505,"&lt;"&amp;DATE(D$8+1,1,1)))</f>
        <v/>
      </c>
      <c r="E143" s="57">
        <f>IF($A143="","",SUMIFS('Bill Log'!$F$6:$F$2505,'Bill Log'!$B$6:$B$2505,$A143,'Bill Log'!$A$6:$A$2505,"&gt;="&amp;DATE(E$8,1,1),'Bill Log'!$A$6:$A$2505,"&lt;"&amp;DATE(E$8+1,1,1)))</f>
        <v/>
      </c>
      <c r="F143" s="57">
        <f>IF($A143="","",SUMIFS('Bill Log'!$F$6:$F$2505,'Bill Log'!$B$6:$B$2505,$A143,'Bill Log'!$A$6:$A$2505,"&gt;="&amp;DATE(F$8,1,1),'Bill Log'!$A$6:$A$2505,"&lt;"&amp;DATE(F$8+1,1,1)))</f>
        <v/>
      </c>
      <c r="G143" s="59">
        <f>IF(OR($A143="",C143=0,D143=0),"",D143/C143-1)</f>
        <v/>
      </c>
      <c r="H143" s="59">
        <f>IF(OR($A143="",D143=0,E143=0),"",E143/D143-1)</f>
        <v/>
      </c>
      <c r="I143" s="59">
        <f>IF(OR($A143="",E143=0,F143=0),"",F143/E143-1)</f>
        <v/>
      </c>
    </row>
    <row r="144" ht="15" customHeight="1" s="36">
      <c r="A144" s="50">
        <f>IF(Lists!A66="","",Lists!A66)</f>
        <v/>
      </c>
      <c r="B144" s="50" t="n"/>
      <c r="C144" s="57">
        <f>IF($A144="","",SUMIFS('Bill Log'!$F$6:$F$2505,'Bill Log'!$B$6:$B$2505,$A144,'Bill Log'!$A$6:$A$2505,"&gt;="&amp;DATE(C$8,1,1),'Bill Log'!$A$6:$A$2505,"&lt;"&amp;DATE(C$8+1,1,1)))</f>
        <v/>
      </c>
      <c r="D144" s="57">
        <f>IF($A144="","",SUMIFS('Bill Log'!$F$6:$F$2505,'Bill Log'!$B$6:$B$2505,$A144,'Bill Log'!$A$6:$A$2505,"&gt;="&amp;DATE(D$8,1,1),'Bill Log'!$A$6:$A$2505,"&lt;"&amp;DATE(D$8+1,1,1)))</f>
        <v/>
      </c>
      <c r="E144" s="57">
        <f>IF($A144="","",SUMIFS('Bill Log'!$F$6:$F$2505,'Bill Log'!$B$6:$B$2505,$A144,'Bill Log'!$A$6:$A$2505,"&gt;="&amp;DATE(E$8,1,1),'Bill Log'!$A$6:$A$2505,"&lt;"&amp;DATE(E$8+1,1,1)))</f>
        <v/>
      </c>
      <c r="F144" s="57">
        <f>IF($A144="","",SUMIFS('Bill Log'!$F$6:$F$2505,'Bill Log'!$B$6:$B$2505,$A144,'Bill Log'!$A$6:$A$2505,"&gt;="&amp;DATE(F$8,1,1),'Bill Log'!$A$6:$A$2505,"&lt;"&amp;DATE(F$8+1,1,1)))</f>
        <v/>
      </c>
      <c r="G144" s="59">
        <f>IF(OR($A144="",C144=0,D144=0),"",D144/C144-1)</f>
        <v/>
      </c>
      <c r="H144" s="59">
        <f>IF(OR($A144="",D144=0,E144=0),"",E144/D144-1)</f>
        <v/>
      </c>
      <c r="I144" s="59">
        <f>IF(OR($A144="",E144=0,F144=0),"",F144/E144-1)</f>
        <v/>
      </c>
    </row>
    <row r="145" ht="15" customHeight="1" s="36">
      <c r="A145" s="50">
        <f>IF(Lists!A67="","",Lists!A67)</f>
        <v/>
      </c>
      <c r="B145" s="50" t="n"/>
      <c r="C145" s="57">
        <f>IF($A145="","",SUMIFS('Bill Log'!$F$6:$F$2505,'Bill Log'!$B$6:$B$2505,$A145,'Bill Log'!$A$6:$A$2505,"&gt;="&amp;DATE(C$8,1,1),'Bill Log'!$A$6:$A$2505,"&lt;"&amp;DATE(C$8+1,1,1)))</f>
        <v/>
      </c>
      <c r="D145" s="57">
        <f>IF($A145="","",SUMIFS('Bill Log'!$F$6:$F$2505,'Bill Log'!$B$6:$B$2505,$A145,'Bill Log'!$A$6:$A$2505,"&gt;="&amp;DATE(D$8,1,1),'Bill Log'!$A$6:$A$2505,"&lt;"&amp;DATE(D$8+1,1,1)))</f>
        <v/>
      </c>
      <c r="E145" s="57">
        <f>IF($A145="","",SUMIFS('Bill Log'!$F$6:$F$2505,'Bill Log'!$B$6:$B$2505,$A145,'Bill Log'!$A$6:$A$2505,"&gt;="&amp;DATE(E$8,1,1),'Bill Log'!$A$6:$A$2505,"&lt;"&amp;DATE(E$8+1,1,1)))</f>
        <v/>
      </c>
      <c r="F145" s="57">
        <f>IF($A145="","",SUMIFS('Bill Log'!$F$6:$F$2505,'Bill Log'!$B$6:$B$2505,$A145,'Bill Log'!$A$6:$A$2505,"&gt;="&amp;DATE(F$8,1,1),'Bill Log'!$A$6:$A$2505,"&lt;"&amp;DATE(F$8+1,1,1)))</f>
        <v/>
      </c>
      <c r="G145" s="59">
        <f>IF(OR($A145="",C145=0,D145=0),"",D145/C145-1)</f>
        <v/>
      </c>
      <c r="H145" s="59">
        <f>IF(OR($A145="",D145=0,E145=0),"",E145/D145-1)</f>
        <v/>
      </c>
      <c r="I145" s="59">
        <f>IF(OR($A145="",E145=0,F145=0),"",F145/E145-1)</f>
        <v/>
      </c>
    </row>
    <row r="146" ht="15" customHeight="1" s="36">
      <c r="A146" s="50">
        <f>IF(Lists!A68="","",Lists!A68)</f>
        <v/>
      </c>
      <c r="B146" s="50" t="n"/>
      <c r="C146" s="57">
        <f>IF($A146="","",SUMIFS('Bill Log'!$F$6:$F$2505,'Bill Log'!$B$6:$B$2505,$A146,'Bill Log'!$A$6:$A$2505,"&gt;="&amp;DATE(C$8,1,1),'Bill Log'!$A$6:$A$2505,"&lt;"&amp;DATE(C$8+1,1,1)))</f>
        <v/>
      </c>
      <c r="D146" s="57">
        <f>IF($A146="","",SUMIFS('Bill Log'!$F$6:$F$2505,'Bill Log'!$B$6:$B$2505,$A146,'Bill Log'!$A$6:$A$2505,"&gt;="&amp;DATE(D$8,1,1),'Bill Log'!$A$6:$A$2505,"&lt;"&amp;DATE(D$8+1,1,1)))</f>
        <v/>
      </c>
      <c r="E146" s="57">
        <f>IF($A146="","",SUMIFS('Bill Log'!$F$6:$F$2505,'Bill Log'!$B$6:$B$2505,$A146,'Bill Log'!$A$6:$A$2505,"&gt;="&amp;DATE(E$8,1,1),'Bill Log'!$A$6:$A$2505,"&lt;"&amp;DATE(E$8+1,1,1)))</f>
        <v/>
      </c>
      <c r="F146" s="57">
        <f>IF($A146="","",SUMIFS('Bill Log'!$F$6:$F$2505,'Bill Log'!$B$6:$B$2505,$A146,'Bill Log'!$A$6:$A$2505,"&gt;="&amp;DATE(F$8,1,1),'Bill Log'!$A$6:$A$2505,"&lt;"&amp;DATE(F$8+1,1,1)))</f>
        <v/>
      </c>
      <c r="G146" s="59">
        <f>IF(OR($A146="",C146=0,D146=0),"",D146/C146-1)</f>
        <v/>
      </c>
      <c r="H146" s="59">
        <f>IF(OR($A146="",D146=0,E146=0),"",E146/D146-1)</f>
        <v/>
      </c>
      <c r="I146" s="59">
        <f>IF(OR($A146="",E146=0,F146=0),"",F146/E146-1)</f>
        <v/>
      </c>
    </row>
    <row r="147" ht="15" customHeight="1" s="36">
      <c r="A147" s="50">
        <f>IF(Lists!A69="","",Lists!A69)</f>
        <v/>
      </c>
      <c r="B147" s="50" t="n"/>
      <c r="C147" s="57">
        <f>IF($A147="","",SUMIFS('Bill Log'!$F$6:$F$2505,'Bill Log'!$B$6:$B$2505,$A147,'Bill Log'!$A$6:$A$2505,"&gt;="&amp;DATE(C$8,1,1),'Bill Log'!$A$6:$A$2505,"&lt;"&amp;DATE(C$8+1,1,1)))</f>
        <v/>
      </c>
      <c r="D147" s="57">
        <f>IF($A147="","",SUMIFS('Bill Log'!$F$6:$F$2505,'Bill Log'!$B$6:$B$2505,$A147,'Bill Log'!$A$6:$A$2505,"&gt;="&amp;DATE(D$8,1,1),'Bill Log'!$A$6:$A$2505,"&lt;"&amp;DATE(D$8+1,1,1)))</f>
        <v/>
      </c>
      <c r="E147" s="57">
        <f>IF($A147="","",SUMIFS('Bill Log'!$F$6:$F$2505,'Bill Log'!$B$6:$B$2505,$A147,'Bill Log'!$A$6:$A$2505,"&gt;="&amp;DATE(E$8,1,1),'Bill Log'!$A$6:$A$2505,"&lt;"&amp;DATE(E$8+1,1,1)))</f>
        <v/>
      </c>
      <c r="F147" s="57">
        <f>IF($A147="","",SUMIFS('Bill Log'!$F$6:$F$2505,'Bill Log'!$B$6:$B$2505,$A147,'Bill Log'!$A$6:$A$2505,"&gt;="&amp;DATE(F$8,1,1),'Bill Log'!$A$6:$A$2505,"&lt;"&amp;DATE(F$8+1,1,1)))</f>
        <v/>
      </c>
      <c r="G147" s="59">
        <f>IF(OR($A147="",C147=0,D147=0),"",D147/C147-1)</f>
        <v/>
      </c>
      <c r="H147" s="59">
        <f>IF(OR($A147="",D147=0,E147=0),"",E147/D147-1)</f>
        <v/>
      </c>
      <c r="I147" s="59">
        <f>IF(OR($A147="",E147=0,F147=0),"",F147/E147-1)</f>
        <v/>
      </c>
    </row>
    <row r="148" ht="15" customHeight="1" s="36">
      <c r="A148" s="50">
        <f>IF(Lists!A70="","",Lists!A70)</f>
        <v/>
      </c>
      <c r="B148" s="50" t="n"/>
      <c r="C148" s="57">
        <f>IF($A148="","",SUMIFS('Bill Log'!$F$6:$F$2505,'Bill Log'!$B$6:$B$2505,$A148,'Bill Log'!$A$6:$A$2505,"&gt;="&amp;DATE(C$8,1,1),'Bill Log'!$A$6:$A$2505,"&lt;"&amp;DATE(C$8+1,1,1)))</f>
        <v/>
      </c>
      <c r="D148" s="57">
        <f>IF($A148="","",SUMIFS('Bill Log'!$F$6:$F$2505,'Bill Log'!$B$6:$B$2505,$A148,'Bill Log'!$A$6:$A$2505,"&gt;="&amp;DATE(D$8,1,1),'Bill Log'!$A$6:$A$2505,"&lt;"&amp;DATE(D$8+1,1,1)))</f>
        <v/>
      </c>
      <c r="E148" s="57">
        <f>IF($A148="","",SUMIFS('Bill Log'!$F$6:$F$2505,'Bill Log'!$B$6:$B$2505,$A148,'Bill Log'!$A$6:$A$2505,"&gt;="&amp;DATE(E$8,1,1),'Bill Log'!$A$6:$A$2505,"&lt;"&amp;DATE(E$8+1,1,1)))</f>
        <v/>
      </c>
      <c r="F148" s="57">
        <f>IF($A148="","",SUMIFS('Bill Log'!$F$6:$F$2505,'Bill Log'!$B$6:$B$2505,$A148,'Bill Log'!$A$6:$A$2505,"&gt;="&amp;DATE(F$8,1,1),'Bill Log'!$A$6:$A$2505,"&lt;"&amp;DATE(F$8+1,1,1)))</f>
        <v/>
      </c>
      <c r="G148" s="59">
        <f>IF(OR($A148="",C148=0,D148=0),"",D148/C148-1)</f>
        <v/>
      </c>
      <c r="H148" s="59">
        <f>IF(OR($A148="",D148=0,E148=0),"",E148/D148-1)</f>
        <v/>
      </c>
      <c r="I148" s="59">
        <f>IF(OR($A148="",E148=0,F148=0),"",F148/E148-1)</f>
        <v/>
      </c>
    </row>
    <row r="149" ht="15" customHeight="1" s="36">
      <c r="A149" s="50">
        <f>IF(Lists!A71="","",Lists!A71)</f>
        <v/>
      </c>
      <c r="B149" s="50" t="n"/>
      <c r="C149" s="57">
        <f>IF($A149="","",SUMIFS('Bill Log'!$F$6:$F$2505,'Bill Log'!$B$6:$B$2505,$A149,'Bill Log'!$A$6:$A$2505,"&gt;="&amp;DATE(C$8,1,1),'Bill Log'!$A$6:$A$2505,"&lt;"&amp;DATE(C$8+1,1,1)))</f>
        <v/>
      </c>
      <c r="D149" s="57">
        <f>IF($A149="","",SUMIFS('Bill Log'!$F$6:$F$2505,'Bill Log'!$B$6:$B$2505,$A149,'Bill Log'!$A$6:$A$2505,"&gt;="&amp;DATE(D$8,1,1),'Bill Log'!$A$6:$A$2505,"&lt;"&amp;DATE(D$8+1,1,1)))</f>
        <v/>
      </c>
      <c r="E149" s="57">
        <f>IF($A149="","",SUMIFS('Bill Log'!$F$6:$F$2505,'Bill Log'!$B$6:$B$2505,$A149,'Bill Log'!$A$6:$A$2505,"&gt;="&amp;DATE(E$8,1,1),'Bill Log'!$A$6:$A$2505,"&lt;"&amp;DATE(E$8+1,1,1)))</f>
        <v/>
      </c>
      <c r="F149" s="57">
        <f>IF($A149="","",SUMIFS('Bill Log'!$F$6:$F$2505,'Bill Log'!$B$6:$B$2505,$A149,'Bill Log'!$A$6:$A$2505,"&gt;="&amp;DATE(F$8,1,1),'Bill Log'!$A$6:$A$2505,"&lt;"&amp;DATE(F$8+1,1,1)))</f>
        <v/>
      </c>
      <c r="G149" s="59">
        <f>IF(OR($A149="",C149=0,D149=0),"",D149/C149-1)</f>
        <v/>
      </c>
      <c r="H149" s="59">
        <f>IF(OR($A149="",D149=0,E149=0),"",E149/D149-1)</f>
        <v/>
      </c>
      <c r="I149" s="59">
        <f>IF(OR($A149="",E149=0,F149=0),"",F149/E149-1)</f>
        <v/>
      </c>
    </row>
    <row r="150" ht="15" customHeight="1" s="36">
      <c r="A150" s="50">
        <f>IF(Lists!A72="","",Lists!A72)</f>
        <v/>
      </c>
      <c r="B150" s="50" t="n"/>
      <c r="C150" s="57">
        <f>IF($A150="","",SUMIFS('Bill Log'!$F$6:$F$2505,'Bill Log'!$B$6:$B$2505,$A150,'Bill Log'!$A$6:$A$2505,"&gt;="&amp;DATE(C$8,1,1),'Bill Log'!$A$6:$A$2505,"&lt;"&amp;DATE(C$8+1,1,1)))</f>
        <v/>
      </c>
      <c r="D150" s="57">
        <f>IF($A150="","",SUMIFS('Bill Log'!$F$6:$F$2505,'Bill Log'!$B$6:$B$2505,$A150,'Bill Log'!$A$6:$A$2505,"&gt;="&amp;DATE(D$8,1,1),'Bill Log'!$A$6:$A$2505,"&lt;"&amp;DATE(D$8+1,1,1)))</f>
        <v/>
      </c>
      <c r="E150" s="57">
        <f>IF($A150="","",SUMIFS('Bill Log'!$F$6:$F$2505,'Bill Log'!$B$6:$B$2505,$A150,'Bill Log'!$A$6:$A$2505,"&gt;="&amp;DATE(E$8,1,1),'Bill Log'!$A$6:$A$2505,"&lt;"&amp;DATE(E$8+1,1,1)))</f>
        <v/>
      </c>
      <c r="F150" s="57">
        <f>IF($A150="","",SUMIFS('Bill Log'!$F$6:$F$2505,'Bill Log'!$B$6:$B$2505,$A150,'Bill Log'!$A$6:$A$2505,"&gt;="&amp;DATE(F$8,1,1),'Bill Log'!$A$6:$A$2505,"&lt;"&amp;DATE(F$8+1,1,1)))</f>
        <v/>
      </c>
      <c r="G150" s="59">
        <f>IF(OR($A150="",C150=0,D150=0),"",D150/C150-1)</f>
        <v/>
      </c>
      <c r="H150" s="59">
        <f>IF(OR($A150="",D150=0,E150=0),"",E150/D150-1)</f>
        <v/>
      </c>
      <c r="I150" s="59">
        <f>IF(OR($A150="",E150=0,F150=0),"",F150/E150-1)</f>
        <v/>
      </c>
    </row>
    <row r="151" ht="15" customHeight="1" s="36">
      <c r="A151" s="50">
        <f>IF(Lists!A73="","",Lists!A73)</f>
        <v/>
      </c>
      <c r="B151" s="50" t="n"/>
      <c r="C151" s="57">
        <f>IF($A151="","",SUMIFS('Bill Log'!$F$6:$F$2505,'Bill Log'!$B$6:$B$2505,$A151,'Bill Log'!$A$6:$A$2505,"&gt;="&amp;DATE(C$8,1,1),'Bill Log'!$A$6:$A$2505,"&lt;"&amp;DATE(C$8+1,1,1)))</f>
        <v/>
      </c>
      <c r="D151" s="57">
        <f>IF($A151="","",SUMIFS('Bill Log'!$F$6:$F$2505,'Bill Log'!$B$6:$B$2505,$A151,'Bill Log'!$A$6:$A$2505,"&gt;="&amp;DATE(D$8,1,1),'Bill Log'!$A$6:$A$2505,"&lt;"&amp;DATE(D$8+1,1,1)))</f>
        <v/>
      </c>
      <c r="E151" s="57">
        <f>IF($A151="","",SUMIFS('Bill Log'!$F$6:$F$2505,'Bill Log'!$B$6:$B$2505,$A151,'Bill Log'!$A$6:$A$2505,"&gt;="&amp;DATE(E$8,1,1),'Bill Log'!$A$6:$A$2505,"&lt;"&amp;DATE(E$8+1,1,1)))</f>
        <v/>
      </c>
      <c r="F151" s="57">
        <f>IF($A151="","",SUMIFS('Bill Log'!$F$6:$F$2505,'Bill Log'!$B$6:$B$2505,$A151,'Bill Log'!$A$6:$A$2505,"&gt;="&amp;DATE(F$8,1,1),'Bill Log'!$A$6:$A$2505,"&lt;"&amp;DATE(F$8+1,1,1)))</f>
        <v/>
      </c>
      <c r="G151" s="59">
        <f>IF(OR($A151="",C151=0,D151=0),"",D151/C151-1)</f>
        <v/>
      </c>
      <c r="H151" s="59">
        <f>IF(OR($A151="",D151=0,E151=0),"",E151/D151-1)</f>
        <v/>
      </c>
      <c r="I151" s="59">
        <f>IF(OR($A151="",E151=0,F151=0),"",F151/E151-1)</f>
        <v/>
      </c>
    </row>
    <row r="152" ht="15" customHeight="1" s="36">
      <c r="A152" s="50">
        <f>IF(Lists!A74="","",Lists!A74)</f>
        <v/>
      </c>
      <c r="B152" s="50" t="n"/>
      <c r="C152" s="57">
        <f>IF($A152="","",SUMIFS('Bill Log'!$F$6:$F$2505,'Bill Log'!$B$6:$B$2505,$A152,'Bill Log'!$A$6:$A$2505,"&gt;="&amp;DATE(C$8,1,1),'Bill Log'!$A$6:$A$2505,"&lt;"&amp;DATE(C$8+1,1,1)))</f>
        <v/>
      </c>
      <c r="D152" s="57">
        <f>IF($A152="","",SUMIFS('Bill Log'!$F$6:$F$2505,'Bill Log'!$B$6:$B$2505,$A152,'Bill Log'!$A$6:$A$2505,"&gt;="&amp;DATE(D$8,1,1),'Bill Log'!$A$6:$A$2505,"&lt;"&amp;DATE(D$8+1,1,1)))</f>
        <v/>
      </c>
      <c r="E152" s="57">
        <f>IF($A152="","",SUMIFS('Bill Log'!$F$6:$F$2505,'Bill Log'!$B$6:$B$2505,$A152,'Bill Log'!$A$6:$A$2505,"&gt;="&amp;DATE(E$8,1,1),'Bill Log'!$A$6:$A$2505,"&lt;"&amp;DATE(E$8+1,1,1)))</f>
        <v/>
      </c>
      <c r="F152" s="57">
        <f>IF($A152="","",SUMIFS('Bill Log'!$F$6:$F$2505,'Bill Log'!$B$6:$B$2505,$A152,'Bill Log'!$A$6:$A$2505,"&gt;="&amp;DATE(F$8,1,1),'Bill Log'!$A$6:$A$2505,"&lt;"&amp;DATE(F$8+1,1,1)))</f>
        <v/>
      </c>
      <c r="G152" s="59">
        <f>IF(OR($A152="",C152=0,D152=0),"",D152/C152-1)</f>
        <v/>
      </c>
      <c r="H152" s="59">
        <f>IF(OR($A152="",D152=0,E152=0),"",E152/D152-1)</f>
        <v/>
      </c>
      <c r="I152" s="59">
        <f>IF(OR($A152="",E152=0,F152=0),"",F152/E152-1)</f>
        <v/>
      </c>
    </row>
    <row r="153" ht="15" customHeight="1" s="36">
      <c r="A153" s="50">
        <f>IF(Lists!A75="","",Lists!A75)</f>
        <v/>
      </c>
      <c r="B153" s="50" t="n"/>
      <c r="C153" s="57">
        <f>IF($A153="","",SUMIFS('Bill Log'!$F$6:$F$2505,'Bill Log'!$B$6:$B$2505,$A153,'Bill Log'!$A$6:$A$2505,"&gt;="&amp;DATE(C$8,1,1),'Bill Log'!$A$6:$A$2505,"&lt;"&amp;DATE(C$8+1,1,1)))</f>
        <v/>
      </c>
      <c r="D153" s="57">
        <f>IF($A153="","",SUMIFS('Bill Log'!$F$6:$F$2505,'Bill Log'!$B$6:$B$2505,$A153,'Bill Log'!$A$6:$A$2505,"&gt;="&amp;DATE(D$8,1,1),'Bill Log'!$A$6:$A$2505,"&lt;"&amp;DATE(D$8+1,1,1)))</f>
        <v/>
      </c>
      <c r="E153" s="57">
        <f>IF($A153="","",SUMIFS('Bill Log'!$F$6:$F$2505,'Bill Log'!$B$6:$B$2505,$A153,'Bill Log'!$A$6:$A$2505,"&gt;="&amp;DATE(E$8,1,1),'Bill Log'!$A$6:$A$2505,"&lt;"&amp;DATE(E$8+1,1,1)))</f>
        <v/>
      </c>
      <c r="F153" s="57">
        <f>IF($A153="","",SUMIFS('Bill Log'!$F$6:$F$2505,'Bill Log'!$B$6:$B$2505,$A153,'Bill Log'!$A$6:$A$2505,"&gt;="&amp;DATE(F$8,1,1),'Bill Log'!$A$6:$A$2505,"&lt;"&amp;DATE(F$8+1,1,1)))</f>
        <v/>
      </c>
      <c r="G153" s="59">
        <f>IF(OR($A153="",C153=0,D153=0),"",D153/C153-1)</f>
        <v/>
      </c>
      <c r="H153" s="59">
        <f>IF(OR($A153="",D153=0,E153=0),"",E153/D153-1)</f>
        <v/>
      </c>
      <c r="I153" s="59">
        <f>IF(OR($A153="",E153=0,F153=0),"",F153/E153-1)</f>
        <v/>
      </c>
    </row>
    <row r="154" ht="15" customHeight="1" s="36">
      <c r="A154" s="50">
        <f>IF(Lists!A76="","",Lists!A76)</f>
        <v/>
      </c>
      <c r="B154" s="50" t="n"/>
      <c r="C154" s="57">
        <f>IF($A154="","",SUMIFS('Bill Log'!$F$6:$F$2505,'Bill Log'!$B$6:$B$2505,$A154,'Bill Log'!$A$6:$A$2505,"&gt;="&amp;DATE(C$8,1,1),'Bill Log'!$A$6:$A$2505,"&lt;"&amp;DATE(C$8+1,1,1)))</f>
        <v/>
      </c>
      <c r="D154" s="57">
        <f>IF($A154="","",SUMIFS('Bill Log'!$F$6:$F$2505,'Bill Log'!$B$6:$B$2505,$A154,'Bill Log'!$A$6:$A$2505,"&gt;="&amp;DATE(D$8,1,1),'Bill Log'!$A$6:$A$2505,"&lt;"&amp;DATE(D$8+1,1,1)))</f>
        <v/>
      </c>
      <c r="E154" s="57">
        <f>IF($A154="","",SUMIFS('Bill Log'!$F$6:$F$2505,'Bill Log'!$B$6:$B$2505,$A154,'Bill Log'!$A$6:$A$2505,"&gt;="&amp;DATE(E$8,1,1),'Bill Log'!$A$6:$A$2505,"&lt;"&amp;DATE(E$8+1,1,1)))</f>
        <v/>
      </c>
      <c r="F154" s="57">
        <f>IF($A154="","",SUMIFS('Bill Log'!$F$6:$F$2505,'Bill Log'!$B$6:$B$2505,$A154,'Bill Log'!$A$6:$A$2505,"&gt;="&amp;DATE(F$8,1,1),'Bill Log'!$A$6:$A$2505,"&lt;"&amp;DATE(F$8+1,1,1)))</f>
        <v/>
      </c>
      <c r="G154" s="59">
        <f>IF(OR($A154="",C154=0,D154=0),"",D154/C154-1)</f>
        <v/>
      </c>
      <c r="H154" s="59">
        <f>IF(OR($A154="",D154=0,E154=0),"",E154/D154-1)</f>
        <v/>
      </c>
      <c r="I154" s="59">
        <f>IF(OR($A154="",E154=0,F154=0),"",F154/E154-1)</f>
        <v/>
      </c>
    </row>
    <row r="155" ht="15" customHeight="1" s="36">
      <c r="A155" s="50">
        <f>IF(Lists!A77="","",Lists!A77)</f>
        <v/>
      </c>
      <c r="B155" s="50" t="n"/>
      <c r="C155" s="57">
        <f>IF($A155="","",SUMIFS('Bill Log'!$F$6:$F$2505,'Bill Log'!$B$6:$B$2505,$A155,'Bill Log'!$A$6:$A$2505,"&gt;="&amp;DATE(C$8,1,1),'Bill Log'!$A$6:$A$2505,"&lt;"&amp;DATE(C$8+1,1,1)))</f>
        <v/>
      </c>
      <c r="D155" s="57">
        <f>IF($A155="","",SUMIFS('Bill Log'!$F$6:$F$2505,'Bill Log'!$B$6:$B$2505,$A155,'Bill Log'!$A$6:$A$2505,"&gt;="&amp;DATE(D$8,1,1),'Bill Log'!$A$6:$A$2505,"&lt;"&amp;DATE(D$8+1,1,1)))</f>
        <v/>
      </c>
      <c r="E155" s="57">
        <f>IF($A155="","",SUMIFS('Bill Log'!$F$6:$F$2505,'Bill Log'!$B$6:$B$2505,$A155,'Bill Log'!$A$6:$A$2505,"&gt;="&amp;DATE(E$8,1,1),'Bill Log'!$A$6:$A$2505,"&lt;"&amp;DATE(E$8+1,1,1)))</f>
        <v/>
      </c>
      <c r="F155" s="57">
        <f>IF($A155="","",SUMIFS('Bill Log'!$F$6:$F$2505,'Bill Log'!$B$6:$B$2505,$A155,'Bill Log'!$A$6:$A$2505,"&gt;="&amp;DATE(F$8,1,1),'Bill Log'!$A$6:$A$2505,"&lt;"&amp;DATE(F$8+1,1,1)))</f>
        <v/>
      </c>
      <c r="G155" s="59">
        <f>IF(OR($A155="",C155=0,D155=0),"",D155/C155-1)</f>
        <v/>
      </c>
      <c r="H155" s="59">
        <f>IF(OR($A155="",D155=0,E155=0),"",E155/D155-1)</f>
        <v/>
      </c>
      <c r="I155" s="59">
        <f>IF(OR($A155="",E155=0,F155=0),"",F155/E155-1)</f>
        <v/>
      </c>
    </row>
    <row r="156" ht="15" customHeight="1" s="36">
      <c r="A156" s="50">
        <f>IF(Lists!A78="","",Lists!A78)</f>
        <v/>
      </c>
      <c r="B156" s="50" t="n"/>
      <c r="C156" s="57">
        <f>IF($A156="","",SUMIFS('Bill Log'!$F$6:$F$2505,'Bill Log'!$B$6:$B$2505,$A156,'Bill Log'!$A$6:$A$2505,"&gt;="&amp;DATE(C$8,1,1),'Bill Log'!$A$6:$A$2505,"&lt;"&amp;DATE(C$8+1,1,1)))</f>
        <v/>
      </c>
      <c r="D156" s="57">
        <f>IF($A156="","",SUMIFS('Bill Log'!$F$6:$F$2505,'Bill Log'!$B$6:$B$2505,$A156,'Bill Log'!$A$6:$A$2505,"&gt;="&amp;DATE(D$8,1,1),'Bill Log'!$A$6:$A$2505,"&lt;"&amp;DATE(D$8+1,1,1)))</f>
        <v/>
      </c>
      <c r="E156" s="57">
        <f>IF($A156="","",SUMIFS('Bill Log'!$F$6:$F$2505,'Bill Log'!$B$6:$B$2505,$A156,'Bill Log'!$A$6:$A$2505,"&gt;="&amp;DATE(E$8,1,1),'Bill Log'!$A$6:$A$2505,"&lt;"&amp;DATE(E$8+1,1,1)))</f>
        <v/>
      </c>
      <c r="F156" s="57">
        <f>IF($A156="","",SUMIFS('Bill Log'!$F$6:$F$2505,'Bill Log'!$B$6:$B$2505,$A156,'Bill Log'!$A$6:$A$2505,"&gt;="&amp;DATE(F$8,1,1),'Bill Log'!$A$6:$A$2505,"&lt;"&amp;DATE(F$8+1,1,1)))</f>
        <v/>
      </c>
      <c r="G156" s="59">
        <f>IF(OR($A156="",C156=0,D156=0),"",D156/C156-1)</f>
        <v/>
      </c>
      <c r="H156" s="59">
        <f>IF(OR($A156="",D156=0,E156=0),"",E156/D156-1)</f>
        <v/>
      </c>
      <c r="I156" s="59">
        <f>IF(OR($A156="",E156=0,F156=0),"",F156/E156-1)</f>
        <v/>
      </c>
    </row>
    <row r="157" ht="15" customHeight="1" s="36">
      <c r="A157" s="50">
        <f>IF(Lists!A79="","",Lists!A79)</f>
        <v/>
      </c>
      <c r="B157" s="50" t="n"/>
      <c r="C157" s="57">
        <f>IF($A157="","",SUMIFS('Bill Log'!$F$6:$F$2505,'Bill Log'!$B$6:$B$2505,$A157,'Bill Log'!$A$6:$A$2505,"&gt;="&amp;DATE(C$8,1,1),'Bill Log'!$A$6:$A$2505,"&lt;"&amp;DATE(C$8+1,1,1)))</f>
        <v/>
      </c>
      <c r="D157" s="57">
        <f>IF($A157="","",SUMIFS('Bill Log'!$F$6:$F$2505,'Bill Log'!$B$6:$B$2505,$A157,'Bill Log'!$A$6:$A$2505,"&gt;="&amp;DATE(D$8,1,1),'Bill Log'!$A$6:$A$2505,"&lt;"&amp;DATE(D$8+1,1,1)))</f>
        <v/>
      </c>
      <c r="E157" s="57">
        <f>IF($A157="","",SUMIFS('Bill Log'!$F$6:$F$2505,'Bill Log'!$B$6:$B$2505,$A157,'Bill Log'!$A$6:$A$2505,"&gt;="&amp;DATE(E$8,1,1),'Bill Log'!$A$6:$A$2505,"&lt;"&amp;DATE(E$8+1,1,1)))</f>
        <v/>
      </c>
      <c r="F157" s="57">
        <f>IF($A157="","",SUMIFS('Bill Log'!$F$6:$F$2505,'Bill Log'!$B$6:$B$2505,$A157,'Bill Log'!$A$6:$A$2505,"&gt;="&amp;DATE(F$8,1,1),'Bill Log'!$A$6:$A$2505,"&lt;"&amp;DATE(F$8+1,1,1)))</f>
        <v/>
      </c>
      <c r="G157" s="59">
        <f>IF(OR($A157="",C157=0,D157=0),"",D157/C157-1)</f>
        <v/>
      </c>
      <c r="H157" s="59">
        <f>IF(OR($A157="",D157=0,E157=0),"",E157/D157-1)</f>
        <v/>
      </c>
      <c r="I157" s="59">
        <f>IF(OR($A157="",E157=0,F157=0),"",F157/E157-1)</f>
        <v/>
      </c>
    </row>
    <row r="158" ht="15" customHeight="1" s="36">
      <c r="A158" s="50">
        <f>IF(Lists!A80="","",Lists!A80)</f>
        <v/>
      </c>
      <c r="B158" s="50" t="n"/>
      <c r="C158" s="57">
        <f>IF($A158="","",SUMIFS('Bill Log'!$F$6:$F$2505,'Bill Log'!$B$6:$B$2505,$A158,'Bill Log'!$A$6:$A$2505,"&gt;="&amp;DATE(C$8,1,1),'Bill Log'!$A$6:$A$2505,"&lt;"&amp;DATE(C$8+1,1,1)))</f>
        <v/>
      </c>
      <c r="D158" s="57">
        <f>IF($A158="","",SUMIFS('Bill Log'!$F$6:$F$2505,'Bill Log'!$B$6:$B$2505,$A158,'Bill Log'!$A$6:$A$2505,"&gt;="&amp;DATE(D$8,1,1),'Bill Log'!$A$6:$A$2505,"&lt;"&amp;DATE(D$8+1,1,1)))</f>
        <v/>
      </c>
      <c r="E158" s="57">
        <f>IF($A158="","",SUMIFS('Bill Log'!$F$6:$F$2505,'Bill Log'!$B$6:$B$2505,$A158,'Bill Log'!$A$6:$A$2505,"&gt;="&amp;DATE(E$8,1,1),'Bill Log'!$A$6:$A$2505,"&lt;"&amp;DATE(E$8+1,1,1)))</f>
        <v/>
      </c>
      <c r="F158" s="57">
        <f>IF($A158="","",SUMIFS('Bill Log'!$F$6:$F$2505,'Bill Log'!$B$6:$B$2505,$A158,'Bill Log'!$A$6:$A$2505,"&gt;="&amp;DATE(F$8,1,1),'Bill Log'!$A$6:$A$2505,"&lt;"&amp;DATE(F$8+1,1,1)))</f>
        <v/>
      </c>
      <c r="G158" s="59">
        <f>IF(OR($A158="",C158=0,D158=0),"",D158/C158-1)</f>
        <v/>
      </c>
      <c r="H158" s="59">
        <f>IF(OR($A158="",D158=0,E158=0),"",E158/D158-1)</f>
        <v/>
      </c>
      <c r="I158" s="59">
        <f>IF(OR($A158="",E158=0,F158=0),"",F158/E158-1)</f>
        <v/>
      </c>
    </row>
    <row r="159" ht="15" customHeight="1" s="36">
      <c r="A159" s="50">
        <f>IF(Lists!A81="","",Lists!A81)</f>
        <v/>
      </c>
      <c r="B159" s="50" t="n"/>
      <c r="C159" s="57">
        <f>IF($A159="","",SUMIFS('Bill Log'!$F$6:$F$2505,'Bill Log'!$B$6:$B$2505,$A159,'Bill Log'!$A$6:$A$2505,"&gt;="&amp;DATE(C$8,1,1),'Bill Log'!$A$6:$A$2505,"&lt;"&amp;DATE(C$8+1,1,1)))</f>
        <v/>
      </c>
      <c r="D159" s="57">
        <f>IF($A159="","",SUMIFS('Bill Log'!$F$6:$F$2505,'Bill Log'!$B$6:$B$2505,$A159,'Bill Log'!$A$6:$A$2505,"&gt;="&amp;DATE(D$8,1,1),'Bill Log'!$A$6:$A$2505,"&lt;"&amp;DATE(D$8+1,1,1)))</f>
        <v/>
      </c>
      <c r="E159" s="57">
        <f>IF($A159="","",SUMIFS('Bill Log'!$F$6:$F$2505,'Bill Log'!$B$6:$B$2505,$A159,'Bill Log'!$A$6:$A$2505,"&gt;="&amp;DATE(E$8,1,1),'Bill Log'!$A$6:$A$2505,"&lt;"&amp;DATE(E$8+1,1,1)))</f>
        <v/>
      </c>
      <c r="F159" s="57">
        <f>IF($A159="","",SUMIFS('Bill Log'!$F$6:$F$2505,'Bill Log'!$B$6:$B$2505,$A159,'Bill Log'!$A$6:$A$2505,"&gt;="&amp;DATE(F$8,1,1),'Bill Log'!$A$6:$A$2505,"&lt;"&amp;DATE(F$8+1,1,1)))</f>
        <v/>
      </c>
      <c r="G159" s="59">
        <f>IF(OR($A159="",C159=0,D159=0),"",D159/C159-1)</f>
        <v/>
      </c>
      <c r="H159" s="59">
        <f>IF(OR($A159="",D159=0,E159=0),"",E159/D159-1)</f>
        <v/>
      </c>
      <c r="I159" s="59">
        <f>IF(OR($A159="",E159=0,F159=0),"",F159/E159-1)</f>
        <v/>
      </c>
    </row>
    <row r="160" ht="15" customHeight="1" s="36">
      <c r="A160" s="50">
        <f>IF(Lists!A82="","",Lists!A82)</f>
        <v/>
      </c>
      <c r="B160" s="50" t="n"/>
      <c r="C160" s="57">
        <f>IF($A160="","",SUMIFS('Bill Log'!$F$6:$F$2505,'Bill Log'!$B$6:$B$2505,$A160,'Bill Log'!$A$6:$A$2505,"&gt;="&amp;DATE(C$8,1,1),'Bill Log'!$A$6:$A$2505,"&lt;"&amp;DATE(C$8+1,1,1)))</f>
        <v/>
      </c>
      <c r="D160" s="57">
        <f>IF($A160="","",SUMIFS('Bill Log'!$F$6:$F$2505,'Bill Log'!$B$6:$B$2505,$A160,'Bill Log'!$A$6:$A$2505,"&gt;="&amp;DATE(D$8,1,1),'Bill Log'!$A$6:$A$2505,"&lt;"&amp;DATE(D$8+1,1,1)))</f>
        <v/>
      </c>
      <c r="E160" s="57">
        <f>IF($A160="","",SUMIFS('Bill Log'!$F$6:$F$2505,'Bill Log'!$B$6:$B$2505,$A160,'Bill Log'!$A$6:$A$2505,"&gt;="&amp;DATE(E$8,1,1),'Bill Log'!$A$6:$A$2505,"&lt;"&amp;DATE(E$8+1,1,1)))</f>
        <v/>
      </c>
      <c r="F160" s="57">
        <f>IF($A160="","",SUMIFS('Bill Log'!$F$6:$F$2505,'Bill Log'!$B$6:$B$2505,$A160,'Bill Log'!$A$6:$A$2505,"&gt;="&amp;DATE(F$8,1,1),'Bill Log'!$A$6:$A$2505,"&lt;"&amp;DATE(F$8+1,1,1)))</f>
        <v/>
      </c>
      <c r="G160" s="59">
        <f>IF(OR($A160="",C160=0,D160=0),"",D160/C160-1)</f>
        <v/>
      </c>
      <c r="H160" s="59">
        <f>IF(OR($A160="",D160=0,E160=0),"",E160/D160-1)</f>
        <v/>
      </c>
      <c r="I160" s="59">
        <f>IF(OR($A160="",E160=0,F160=0),"",F160/E160-1)</f>
        <v/>
      </c>
    </row>
    <row r="161" ht="15" customHeight="1" s="36">
      <c r="A161" s="50">
        <f>IF(Lists!A83="","",Lists!A83)</f>
        <v/>
      </c>
      <c r="B161" s="50" t="n"/>
      <c r="C161" s="57">
        <f>IF($A161="","",SUMIFS('Bill Log'!$F$6:$F$2505,'Bill Log'!$B$6:$B$2505,$A161,'Bill Log'!$A$6:$A$2505,"&gt;="&amp;DATE(C$8,1,1),'Bill Log'!$A$6:$A$2505,"&lt;"&amp;DATE(C$8+1,1,1)))</f>
        <v/>
      </c>
      <c r="D161" s="57">
        <f>IF($A161="","",SUMIFS('Bill Log'!$F$6:$F$2505,'Bill Log'!$B$6:$B$2505,$A161,'Bill Log'!$A$6:$A$2505,"&gt;="&amp;DATE(D$8,1,1),'Bill Log'!$A$6:$A$2505,"&lt;"&amp;DATE(D$8+1,1,1)))</f>
        <v/>
      </c>
      <c r="E161" s="57">
        <f>IF($A161="","",SUMIFS('Bill Log'!$F$6:$F$2505,'Bill Log'!$B$6:$B$2505,$A161,'Bill Log'!$A$6:$A$2505,"&gt;="&amp;DATE(E$8,1,1),'Bill Log'!$A$6:$A$2505,"&lt;"&amp;DATE(E$8+1,1,1)))</f>
        <v/>
      </c>
      <c r="F161" s="57">
        <f>IF($A161="","",SUMIFS('Bill Log'!$F$6:$F$2505,'Bill Log'!$B$6:$B$2505,$A161,'Bill Log'!$A$6:$A$2505,"&gt;="&amp;DATE(F$8,1,1),'Bill Log'!$A$6:$A$2505,"&lt;"&amp;DATE(F$8+1,1,1)))</f>
        <v/>
      </c>
      <c r="G161" s="59">
        <f>IF(OR($A161="",C161=0,D161=0),"",D161/C161-1)</f>
        <v/>
      </c>
      <c r="H161" s="59">
        <f>IF(OR($A161="",D161=0,E161=0),"",E161/D161-1)</f>
        <v/>
      </c>
      <c r="I161" s="59">
        <f>IF(OR($A161="",E161=0,F161=0),"",F161/E161-1)</f>
        <v/>
      </c>
    </row>
    <row r="162" ht="15" customHeight="1" s="36">
      <c r="A162" s="50">
        <f>IF(Lists!A84="","",Lists!A84)</f>
        <v/>
      </c>
      <c r="B162" s="50" t="n"/>
      <c r="C162" s="57">
        <f>IF($A162="","",SUMIFS('Bill Log'!$F$6:$F$2505,'Bill Log'!$B$6:$B$2505,$A162,'Bill Log'!$A$6:$A$2505,"&gt;="&amp;DATE(C$8,1,1),'Bill Log'!$A$6:$A$2505,"&lt;"&amp;DATE(C$8+1,1,1)))</f>
        <v/>
      </c>
      <c r="D162" s="57">
        <f>IF($A162="","",SUMIFS('Bill Log'!$F$6:$F$2505,'Bill Log'!$B$6:$B$2505,$A162,'Bill Log'!$A$6:$A$2505,"&gt;="&amp;DATE(D$8,1,1),'Bill Log'!$A$6:$A$2505,"&lt;"&amp;DATE(D$8+1,1,1)))</f>
        <v/>
      </c>
      <c r="E162" s="57">
        <f>IF($A162="","",SUMIFS('Bill Log'!$F$6:$F$2505,'Bill Log'!$B$6:$B$2505,$A162,'Bill Log'!$A$6:$A$2505,"&gt;="&amp;DATE(E$8,1,1),'Bill Log'!$A$6:$A$2505,"&lt;"&amp;DATE(E$8+1,1,1)))</f>
        <v/>
      </c>
      <c r="F162" s="57">
        <f>IF($A162="","",SUMIFS('Bill Log'!$F$6:$F$2505,'Bill Log'!$B$6:$B$2505,$A162,'Bill Log'!$A$6:$A$2505,"&gt;="&amp;DATE(F$8,1,1),'Bill Log'!$A$6:$A$2505,"&lt;"&amp;DATE(F$8+1,1,1)))</f>
        <v/>
      </c>
      <c r="G162" s="59">
        <f>IF(OR($A162="",C162=0,D162=0),"",D162/C162-1)</f>
        <v/>
      </c>
      <c r="H162" s="59">
        <f>IF(OR($A162="",D162=0,E162=0),"",E162/D162-1)</f>
        <v/>
      </c>
      <c r="I162" s="59">
        <f>IF(OR($A162="",E162=0,F162=0),"",F162/E162-1)</f>
        <v/>
      </c>
    </row>
    <row r="163" ht="15" customHeight="1" s="36">
      <c r="A163" s="50">
        <f>IF(Lists!A85="","",Lists!A85)</f>
        <v/>
      </c>
      <c r="B163" s="50" t="n"/>
      <c r="C163" s="57">
        <f>IF($A163="","",SUMIFS('Bill Log'!$F$6:$F$2505,'Bill Log'!$B$6:$B$2505,$A163,'Bill Log'!$A$6:$A$2505,"&gt;="&amp;DATE(C$8,1,1),'Bill Log'!$A$6:$A$2505,"&lt;"&amp;DATE(C$8+1,1,1)))</f>
        <v/>
      </c>
      <c r="D163" s="57">
        <f>IF($A163="","",SUMIFS('Bill Log'!$F$6:$F$2505,'Bill Log'!$B$6:$B$2505,$A163,'Bill Log'!$A$6:$A$2505,"&gt;="&amp;DATE(D$8,1,1),'Bill Log'!$A$6:$A$2505,"&lt;"&amp;DATE(D$8+1,1,1)))</f>
        <v/>
      </c>
      <c r="E163" s="57">
        <f>IF($A163="","",SUMIFS('Bill Log'!$F$6:$F$2505,'Bill Log'!$B$6:$B$2505,$A163,'Bill Log'!$A$6:$A$2505,"&gt;="&amp;DATE(E$8,1,1),'Bill Log'!$A$6:$A$2505,"&lt;"&amp;DATE(E$8+1,1,1)))</f>
        <v/>
      </c>
      <c r="F163" s="57">
        <f>IF($A163="","",SUMIFS('Bill Log'!$F$6:$F$2505,'Bill Log'!$B$6:$B$2505,$A163,'Bill Log'!$A$6:$A$2505,"&gt;="&amp;DATE(F$8,1,1),'Bill Log'!$A$6:$A$2505,"&lt;"&amp;DATE(F$8+1,1,1)))</f>
        <v/>
      </c>
      <c r="G163" s="59">
        <f>IF(OR($A163="",C163=0,D163=0),"",D163/C163-1)</f>
        <v/>
      </c>
      <c r="H163" s="59">
        <f>IF(OR($A163="",D163=0,E163=0),"",E163/D163-1)</f>
        <v/>
      </c>
      <c r="I163" s="59">
        <f>IF(OR($A163="",E163=0,F163=0),"",F163/E163-1)</f>
        <v/>
      </c>
    </row>
    <row r="164" ht="15" customHeight="1" s="36">
      <c r="A164" s="50">
        <f>IF(Lists!A86="","",Lists!A86)</f>
        <v/>
      </c>
      <c r="B164" s="50" t="n"/>
      <c r="C164" s="57">
        <f>IF($A164="","",SUMIFS('Bill Log'!$F$6:$F$2505,'Bill Log'!$B$6:$B$2505,$A164,'Bill Log'!$A$6:$A$2505,"&gt;="&amp;DATE(C$8,1,1),'Bill Log'!$A$6:$A$2505,"&lt;"&amp;DATE(C$8+1,1,1)))</f>
        <v/>
      </c>
      <c r="D164" s="57">
        <f>IF($A164="","",SUMIFS('Bill Log'!$F$6:$F$2505,'Bill Log'!$B$6:$B$2505,$A164,'Bill Log'!$A$6:$A$2505,"&gt;="&amp;DATE(D$8,1,1),'Bill Log'!$A$6:$A$2505,"&lt;"&amp;DATE(D$8+1,1,1)))</f>
        <v/>
      </c>
      <c r="E164" s="57">
        <f>IF($A164="","",SUMIFS('Bill Log'!$F$6:$F$2505,'Bill Log'!$B$6:$B$2505,$A164,'Bill Log'!$A$6:$A$2505,"&gt;="&amp;DATE(E$8,1,1),'Bill Log'!$A$6:$A$2505,"&lt;"&amp;DATE(E$8+1,1,1)))</f>
        <v/>
      </c>
      <c r="F164" s="57">
        <f>IF($A164="","",SUMIFS('Bill Log'!$F$6:$F$2505,'Bill Log'!$B$6:$B$2505,$A164,'Bill Log'!$A$6:$A$2505,"&gt;="&amp;DATE(F$8,1,1),'Bill Log'!$A$6:$A$2505,"&lt;"&amp;DATE(F$8+1,1,1)))</f>
        <v/>
      </c>
      <c r="G164" s="59">
        <f>IF(OR($A164="",C164=0,D164=0),"",D164/C164-1)</f>
        <v/>
      </c>
      <c r="H164" s="59">
        <f>IF(OR($A164="",D164=0,E164=0),"",E164/D164-1)</f>
        <v/>
      </c>
      <c r="I164" s="59">
        <f>IF(OR($A164="",E164=0,F164=0),"",F164/E164-1)</f>
        <v/>
      </c>
    </row>
    <row r="165" ht="15" customHeight="1" s="36">
      <c r="A165" s="50">
        <f>IF(Lists!A87="","",Lists!A87)</f>
        <v/>
      </c>
      <c r="B165" s="50" t="n"/>
      <c r="C165" s="57">
        <f>IF($A165="","",SUMIFS('Bill Log'!$F$6:$F$2505,'Bill Log'!$B$6:$B$2505,$A165,'Bill Log'!$A$6:$A$2505,"&gt;="&amp;DATE(C$8,1,1),'Bill Log'!$A$6:$A$2505,"&lt;"&amp;DATE(C$8+1,1,1)))</f>
        <v/>
      </c>
      <c r="D165" s="57">
        <f>IF($A165="","",SUMIFS('Bill Log'!$F$6:$F$2505,'Bill Log'!$B$6:$B$2505,$A165,'Bill Log'!$A$6:$A$2505,"&gt;="&amp;DATE(D$8,1,1),'Bill Log'!$A$6:$A$2505,"&lt;"&amp;DATE(D$8+1,1,1)))</f>
        <v/>
      </c>
      <c r="E165" s="57">
        <f>IF($A165="","",SUMIFS('Bill Log'!$F$6:$F$2505,'Bill Log'!$B$6:$B$2505,$A165,'Bill Log'!$A$6:$A$2505,"&gt;="&amp;DATE(E$8,1,1),'Bill Log'!$A$6:$A$2505,"&lt;"&amp;DATE(E$8+1,1,1)))</f>
        <v/>
      </c>
      <c r="F165" s="57">
        <f>IF($A165="","",SUMIFS('Bill Log'!$F$6:$F$2505,'Bill Log'!$B$6:$B$2505,$A165,'Bill Log'!$A$6:$A$2505,"&gt;="&amp;DATE(F$8,1,1),'Bill Log'!$A$6:$A$2505,"&lt;"&amp;DATE(F$8+1,1,1)))</f>
        <v/>
      </c>
      <c r="G165" s="59">
        <f>IF(OR($A165="",C165=0,D165=0),"",D165/C165-1)</f>
        <v/>
      </c>
      <c r="H165" s="59">
        <f>IF(OR($A165="",D165=0,E165=0),"",E165/D165-1)</f>
        <v/>
      </c>
      <c r="I165" s="59">
        <f>IF(OR($A165="",E165=0,F165=0),"",F165/E165-1)</f>
        <v/>
      </c>
    </row>
    <row r="166" ht="15" customHeight="1" s="36">
      <c r="A166" s="50">
        <f>IF(Lists!A88="","",Lists!A88)</f>
        <v/>
      </c>
      <c r="B166" s="50" t="n"/>
      <c r="C166" s="57">
        <f>IF($A166="","",SUMIFS('Bill Log'!$F$6:$F$2505,'Bill Log'!$B$6:$B$2505,$A166,'Bill Log'!$A$6:$A$2505,"&gt;="&amp;DATE(C$8,1,1),'Bill Log'!$A$6:$A$2505,"&lt;"&amp;DATE(C$8+1,1,1)))</f>
        <v/>
      </c>
      <c r="D166" s="57">
        <f>IF($A166="","",SUMIFS('Bill Log'!$F$6:$F$2505,'Bill Log'!$B$6:$B$2505,$A166,'Bill Log'!$A$6:$A$2505,"&gt;="&amp;DATE(D$8,1,1),'Bill Log'!$A$6:$A$2505,"&lt;"&amp;DATE(D$8+1,1,1)))</f>
        <v/>
      </c>
      <c r="E166" s="57">
        <f>IF($A166="","",SUMIFS('Bill Log'!$F$6:$F$2505,'Bill Log'!$B$6:$B$2505,$A166,'Bill Log'!$A$6:$A$2505,"&gt;="&amp;DATE(E$8,1,1),'Bill Log'!$A$6:$A$2505,"&lt;"&amp;DATE(E$8+1,1,1)))</f>
        <v/>
      </c>
      <c r="F166" s="57">
        <f>IF($A166="","",SUMIFS('Bill Log'!$F$6:$F$2505,'Bill Log'!$B$6:$B$2505,$A166,'Bill Log'!$A$6:$A$2505,"&gt;="&amp;DATE(F$8,1,1),'Bill Log'!$A$6:$A$2505,"&lt;"&amp;DATE(F$8+1,1,1)))</f>
        <v/>
      </c>
      <c r="G166" s="59">
        <f>IF(OR($A166="",C166=0,D166=0),"",D166/C166-1)</f>
        <v/>
      </c>
      <c r="H166" s="59">
        <f>IF(OR($A166="",D166=0,E166=0),"",E166/D166-1)</f>
        <v/>
      </c>
      <c r="I166" s="59">
        <f>IF(OR($A166="",E166=0,F166=0),"",F166/E166-1)</f>
        <v/>
      </c>
    </row>
    <row r="167" ht="15" customHeight="1" s="36">
      <c r="A167" s="50">
        <f>IF(Lists!A89="","",Lists!A89)</f>
        <v/>
      </c>
      <c r="B167" s="50" t="n"/>
      <c r="C167" s="57">
        <f>IF($A167="","",SUMIFS('Bill Log'!$F$6:$F$2505,'Bill Log'!$B$6:$B$2505,$A167,'Bill Log'!$A$6:$A$2505,"&gt;="&amp;DATE(C$8,1,1),'Bill Log'!$A$6:$A$2505,"&lt;"&amp;DATE(C$8+1,1,1)))</f>
        <v/>
      </c>
      <c r="D167" s="57">
        <f>IF($A167="","",SUMIFS('Bill Log'!$F$6:$F$2505,'Bill Log'!$B$6:$B$2505,$A167,'Bill Log'!$A$6:$A$2505,"&gt;="&amp;DATE(D$8,1,1),'Bill Log'!$A$6:$A$2505,"&lt;"&amp;DATE(D$8+1,1,1)))</f>
        <v/>
      </c>
      <c r="E167" s="57">
        <f>IF($A167="","",SUMIFS('Bill Log'!$F$6:$F$2505,'Bill Log'!$B$6:$B$2505,$A167,'Bill Log'!$A$6:$A$2505,"&gt;="&amp;DATE(E$8,1,1),'Bill Log'!$A$6:$A$2505,"&lt;"&amp;DATE(E$8+1,1,1)))</f>
        <v/>
      </c>
      <c r="F167" s="57">
        <f>IF($A167="","",SUMIFS('Bill Log'!$F$6:$F$2505,'Bill Log'!$B$6:$B$2505,$A167,'Bill Log'!$A$6:$A$2505,"&gt;="&amp;DATE(F$8,1,1),'Bill Log'!$A$6:$A$2505,"&lt;"&amp;DATE(F$8+1,1,1)))</f>
        <v/>
      </c>
      <c r="G167" s="59">
        <f>IF(OR($A167="",C167=0,D167=0),"",D167/C167-1)</f>
        <v/>
      </c>
      <c r="H167" s="59">
        <f>IF(OR($A167="",D167=0,E167=0),"",E167/D167-1)</f>
        <v/>
      </c>
      <c r="I167" s="59">
        <f>IF(OR($A167="",E167=0,F167=0),"",F167/E167-1)</f>
        <v/>
      </c>
    </row>
    <row r="168" ht="15" customHeight="1" s="36">
      <c r="A168" s="50">
        <f>IF(Lists!A90="","",Lists!A90)</f>
        <v/>
      </c>
      <c r="B168" s="50" t="n"/>
      <c r="C168" s="57">
        <f>IF($A168="","",SUMIFS('Bill Log'!$F$6:$F$2505,'Bill Log'!$B$6:$B$2505,$A168,'Bill Log'!$A$6:$A$2505,"&gt;="&amp;DATE(C$8,1,1),'Bill Log'!$A$6:$A$2505,"&lt;"&amp;DATE(C$8+1,1,1)))</f>
        <v/>
      </c>
      <c r="D168" s="57">
        <f>IF($A168="","",SUMIFS('Bill Log'!$F$6:$F$2505,'Bill Log'!$B$6:$B$2505,$A168,'Bill Log'!$A$6:$A$2505,"&gt;="&amp;DATE(D$8,1,1),'Bill Log'!$A$6:$A$2505,"&lt;"&amp;DATE(D$8+1,1,1)))</f>
        <v/>
      </c>
      <c r="E168" s="57">
        <f>IF($A168="","",SUMIFS('Bill Log'!$F$6:$F$2505,'Bill Log'!$B$6:$B$2505,$A168,'Bill Log'!$A$6:$A$2505,"&gt;="&amp;DATE(E$8,1,1),'Bill Log'!$A$6:$A$2505,"&lt;"&amp;DATE(E$8+1,1,1)))</f>
        <v/>
      </c>
      <c r="F168" s="57">
        <f>IF($A168="","",SUMIFS('Bill Log'!$F$6:$F$2505,'Bill Log'!$B$6:$B$2505,$A168,'Bill Log'!$A$6:$A$2505,"&gt;="&amp;DATE(F$8,1,1),'Bill Log'!$A$6:$A$2505,"&lt;"&amp;DATE(F$8+1,1,1)))</f>
        <v/>
      </c>
      <c r="G168" s="59">
        <f>IF(OR($A168="",C168=0,D168=0),"",D168/C168-1)</f>
        <v/>
      </c>
      <c r="H168" s="59">
        <f>IF(OR($A168="",D168=0,E168=0),"",E168/D168-1)</f>
        <v/>
      </c>
      <c r="I168" s="59">
        <f>IF(OR($A168="",E168=0,F168=0),"",F168/E168-1)</f>
        <v/>
      </c>
    </row>
    <row r="169" ht="15" customHeight="1" s="36">
      <c r="A169" s="50">
        <f>IF(Lists!A91="","",Lists!A91)</f>
        <v/>
      </c>
      <c r="B169" s="50" t="n"/>
      <c r="C169" s="57">
        <f>IF($A169="","",SUMIFS('Bill Log'!$F$6:$F$2505,'Bill Log'!$B$6:$B$2505,$A169,'Bill Log'!$A$6:$A$2505,"&gt;="&amp;DATE(C$8,1,1),'Bill Log'!$A$6:$A$2505,"&lt;"&amp;DATE(C$8+1,1,1)))</f>
        <v/>
      </c>
      <c r="D169" s="57">
        <f>IF($A169="","",SUMIFS('Bill Log'!$F$6:$F$2505,'Bill Log'!$B$6:$B$2505,$A169,'Bill Log'!$A$6:$A$2505,"&gt;="&amp;DATE(D$8,1,1),'Bill Log'!$A$6:$A$2505,"&lt;"&amp;DATE(D$8+1,1,1)))</f>
        <v/>
      </c>
      <c r="E169" s="57">
        <f>IF($A169="","",SUMIFS('Bill Log'!$F$6:$F$2505,'Bill Log'!$B$6:$B$2505,$A169,'Bill Log'!$A$6:$A$2505,"&gt;="&amp;DATE(E$8,1,1),'Bill Log'!$A$6:$A$2505,"&lt;"&amp;DATE(E$8+1,1,1)))</f>
        <v/>
      </c>
      <c r="F169" s="57">
        <f>IF($A169="","",SUMIFS('Bill Log'!$F$6:$F$2505,'Bill Log'!$B$6:$B$2505,$A169,'Bill Log'!$A$6:$A$2505,"&gt;="&amp;DATE(F$8,1,1),'Bill Log'!$A$6:$A$2505,"&lt;"&amp;DATE(F$8+1,1,1)))</f>
        <v/>
      </c>
      <c r="G169" s="59">
        <f>IF(OR($A169="",C169=0,D169=0),"",D169/C169-1)</f>
        <v/>
      </c>
      <c r="H169" s="59">
        <f>IF(OR($A169="",D169=0,E169=0),"",E169/D169-1)</f>
        <v/>
      </c>
      <c r="I169" s="59">
        <f>IF(OR($A169="",E169=0,F169=0),"",F169/E169-1)</f>
        <v/>
      </c>
    </row>
    <row r="170" ht="15" customHeight="1" s="36">
      <c r="A170" s="50">
        <f>IF(Lists!A92="","",Lists!A92)</f>
        <v/>
      </c>
      <c r="B170" s="50" t="n"/>
      <c r="C170" s="57">
        <f>IF($A170="","",SUMIFS('Bill Log'!$F$6:$F$2505,'Bill Log'!$B$6:$B$2505,$A170,'Bill Log'!$A$6:$A$2505,"&gt;="&amp;DATE(C$8,1,1),'Bill Log'!$A$6:$A$2505,"&lt;"&amp;DATE(C$8+1,1,1)))</f>
        <v/>
      </c>
      <c r="D170" s="57">
        <f>IF($A170="","",SUMIFS('Bill Log'!$F$6:$F$2505,'Bill Log'!$B$6:$B$2505,$A170,'Bill Log'!$A$6:$A$2505,"&gt;="&amp;DATE(D$8,1,1),'Bill Log'!$A$6:$A$2505,"&lt;"&amp;DATE(D$8+1,1,1)))</f>
        <v/>
      </c>
      <c r="E170" s="57">
        <f>IF($A170="","",SUMIFS('Bill Log'!$F$6:$F$2505,'Bill Log'!$B$6:$B$2505,$A170,'Bill Log'!$A$6:$A$2505,"&gt;="&amp;DATE(E$8,1,1),'Bill Log'!$A$6:$A$2505,"&lt;"&amp;DATE(E$8+1,1,1)))</f>
        <v/>
      </c>
      <c r="F170" s="57">
        <f>IF($A170="","",SUMIFS('Bill Log'!$F$6:$F$2505,'Bill Log'!$B$6:$B$2505,$A170,'Bill Log'!$A$6:$A$2505,"&gt;="&amp;DATE(F$8,1,1),'Bill Log'!$A$6:$A$2505,"&lt;"&amp;DATE(F$8+1,1,1)))</f>
        <v/>
      </c>
      <c r="G170" s="59">
        <f>IF(OR($A170="",C170=0,D170=0),"",D170/C170-1)</f>
        <v/>
      </c>
      <c r="H170" s="59">
        <f>IF(OR($A170="",D170=0,E170=0),"",E170/D170-1)</f>
        <v/>
      </c>
      <c r="I170" s="59">
        <f>IF(OR($A170="",E170=0,F170=0),"",F170/E170-1)</f>
        <v/>
      </c>
    </row>
    <row r="171" ht="15" customHeight="1" s="36">
      <c r="A171" s="50">
        <f>IF(Lists!A93="","",Lists!A93)</f>
        <v/>
      </c>
      <c r="B171" s="50" t="n"/>
      <c r="C171" s="57">
        <f>IF($A171="","",SUMIFS('Bill Log'!$F$6:$F$2505,'Bill Log'!$B$6:$B$2505,$A171,'Bill Log'!$A$6:$A$2505,"&gt;="&amp;DATE(C$8,1,1),'Bill Log'!$A$6:$A$2505,"&lt;"&amp;DATE(C$8+1,1,1)))</f>
        <v/>
      </c>
      <c r="D171" s="57">
        <f>IF($A171="","",SUMIFS('Bill Log'!$F$6:$F$2505,'Bill Log'!$B$6:$B$2505,$A171,'Bill Log'!$A$6:$A$2505,"&gt;="&amp;DATE(D$8,1,1),'Bill Log'!$A$6:$A$2505,"&lt;"&amp;DATE(D$8+1,1,1)))</f>
        <v/>
      </c>
      <c r="E171" s="57">
        <f>IF($A171="","",SUMIFS('Bill Log'!$F$6:$F$2505,'Bill Log'!$B$6:$B$2505,$A171,'Bill Log'!$A$6:$A$2505,"&gt;="&amp;DATE(E$8,1,1),'Bill Log'!$A$6:$A$2505,"&lt;"&amp;DATE(E$8+1,1,1)))</f>
        <v/>
      </c>
      <c r="F171" s="57">
        <f>IF($A171="","",SUMIFS('Bill Log'!$F$6:$F$2505,'Bill Log'!$B$6:$B$2505,$A171,'Bill Log'!$A$6:$A$2505,"&gt;="&amp;DATE(F$8,1,1),'Bill Log'!$A$6:$A$2505,"&lt;"&amp;DATE(F$8+1,1,1)))</f>
        <v/>
      </c>
      <c r="G171" s="59">
        <f>IF(OR($A171="",C171=0,D171=0),"",D171/C171-1)</f>
        <v/>
      </c>
      <c r="H171" s="59">
        <f>IF(OR($A171="",D171=0,E171=0),"",E171/D171-1)</f>
        <v/>
      </c>
      <c r="I171" s="59">
        <f>IF(OR($A171="",E171=0,F171=0),"",F171/E171-1)</f>
        <v/>
      </c>
    </row>
    <row r="172" ht="15" customHeight="1" s="36">
      <c r="A172" s="50">
        <f>IF(Lists!A94="","",Lists!A94)</f>
        <v/>
      </c>
      <c r="B172" s="50" t="n"/>
      <c r="C172" s="57">
        <f>IF($A172="","",SUMIFS('Bill Log'!$F$6:$F$2505,'Bill Log'!$B$6:$B$2505,$A172,'Bill Log'!$A$6:$A$2505,"&gt;="&amp;DATE(C$8,1,1),'Bill Log'!$A$6:$A$2505,"&lt;"&amp;DATE(C$8+1,1,1)))</f>
        <v/>
      </c>
      <c r="D172" s="57">
        <f>IF($A172="","",SUMIFS('Bill Log'!$F$6:$F$2505,'Bill Log'!$B$6:$B$2505,$A172,'Bill Log'!$A$6:$A$2505,"&gt;="&amp;DATE(D$8,1,1),'Bill Log'!$A$6:$A$2505,"&lt;"&amp;DATE(D$8+1,1,1)))</f>
        <v/>
      </c>
      <c r="E172" s="57">
        <f>IF($A172="","",SUMIFS('Bill Log'!$F$6:$F$2505,'Bill Log'!$B$6:$B$2505,$A172,'Bill Log'!$A$6:$A$2505,"&gt;="&amp;DATE(E$8,1,1),'Bill Log'!$A$6:$A$2505,"&lt;"&amp;DATE(E$8+1,1,1)))</f>
        <v/>
      </c>
      <c r="F172" s="57">
        <f>IF($A172="","",SUMIFS('Bill Log'!$F$6:$F$2505,'Bill Log'!$B$6:$B$2505,$A172,'Bill Log'!$A$6:$A$2505,"&gt;="&amp;DATE(F$8,1,1),'Bill Log'!$A$6:$A$2505,"&lt;"&amp;DATE(F$8+1,1,1)))</f>
        <v/>
      </c>
      <c r="G172" s="59">
        <f>IF(OR($A172="",C172=0,D172=0),"",D172/C172-1)</f>
        <v/>
      </c>
      <c r="H172" s="59">
        <f>IF(OR($A172="",D172=0,E172=0),"",E172/D172-1)</f>
        <v/>
      </c>
      <c r="I172" s="59">
        <f>IF(OR($A172="",E172=0,F172=0),"",F172/E172-1)</f>
        <v/>
      </c>
    </row>
    <row r="173" ht="15" customHeight="1" s="36">
      <c r="A173" s="50">
        <f>IF(Lists!A95="","",Lists!A95)</f>
        <v/>
      </c>
      <c r="B173" s="50" t="n"/>
      <c r="C173" s="57">
        <f>IF($A173="","",SUMIFS('Bill Log'!$F$6:$F$2505,'Bill Log'!$B$6:$B$2505,$A173,'Bill Log'!$A$6:$A$2505,"&gt;="&amp;DATE(C$8,1,1),'Bill Log'!$A$6:$A$2505,"&lt;"&amp;DATE(C$8+1,1,1)))</f>
        <v/>
      </c>
      <c r="D173" s="57">
        <f>IF($A173="","",SUMIFS('Bill Log'!$F$6:$F$2505,'Bill Log'!$B$6:$B$2505,$A173,'Bill Log'!$A$6:$A$2505,"&gt;="&amp;DATE(D$8,1,1),'Bill Log'!$A$6:$A$2505,"&lt;"&amp;DATE(D$8+1,1,1)))</f>
        <v/>
      </c>
      <c r="E173" s="57">
        <f>IF($A173="","",SUMIFS('Bill Log'!$F$6:$F$2505,'Bill Log'!$B$6:$B$2505,$A173,'Bill Log'!$A$6:$A$2505,"&gt;="&amp;DATE(E$8,1,1),'Bill Log'!$A$6:$A$2505,"&lt;"&amp;DATE(E$8+1,1,1)))</f>
        <v/>
      </c>
      <c r="F173" s="57">
        <f>IF($A173="","",SUMIFS('Bill Log'!$F$6:$F$2505,'Bill Log'!$B$6:$B$2505,$A173,'Bill Log'!$A$6:$A$2505,"&gt;="&amp;DATE(F$8,1,1),'Bill Log'!$A$6:$A$2505,"&lt;"&amp;DATE(F$8+1,1,1)))</f>
        <v/>
      </c>
      <c r="G173" s="59">
        <f>IF(OR($A173="",C173=0,D173=0),"",D173/C173-1)</f>
        <v/>
      </c>
      <c r="H173" s="59">
        <f>IF(OR($A173="",D173=0,E173=0),"",E173/D173-1)</f>
        <v/>
      </c>
      <c r="I173" s="59">
        <f>IF(OR($A173="",E173=0,F173=0),"",F173/E173-1)</f>
        <v/>
      </c>
    </row>
    <row r="174" ht="15" customHeight="1" s="36">
      <c r="A174" s="50">
        <f>IF(Lists!A96="","",Lists!A96)</f>
        <v/>
      </c>
      <c r="B174" s="50" t="n"/>
      <c r="C174" s="57">
        <f>IF($A174="","",SUMIFS('Bill Log'!$F$6:$F$2505,'Bill Log'!$B$6:$B$2505,$A174,'Bill Log'!$A$6:$A$2505,"&gt;="&amp;DATE(C$8,1,1),'Bill Log'!$A$6:$A$2505,"&lt;"&amp;DATE(C$8+1,1,1)))</f>
        <v/>
      </c>
      <c r="D174" s="57">
        <f>IF($A174="","",SUMIFS('Bill Log'!$F$6:$F$2505,'Bill Log'!$B$6:$B$2505,$A174,'Bill Log'!$A$6:$A$2505,"&gt;="&amp;DATE(D$8,1,1),'Bill Log'!$A$6:$A$2505,"&lt;"&amp;DATE(D$8+1,1,1)))</f>
        <v/>
      </c>
      <c r="E174" s="57">
        <f>IF($A174="","",SUMIFS('Bill Log'!$F$6:$F$2505,'Bill Log'!$B$6:$B$2505,$A174,'Bill Log'!$A$6:$A$2505,"&gt;="&amp;DATE(E$8,1,1),'Bill Log'!$A$6:$A$2505,"&lt;"&amp;DATE(E$8+1,1,1)))</f>
        <v/>
      </c>
      <c r="F174" s="57">
        <f>IF($A174="","",SUMIFS('Bill Log'!$F$6:$F$2505,'Bill Log'!$B$6:$B$2505,$A174,'Bill Log'!$A$6:$A$2505,"&gt;="&amp;DATE(F$8,1,1),'Bill Log'!$A$6:$A$2505,"&lt;"&amp;DATE(F$8+1,1,1)))</f>
        <v/>
      </c>
      <c r="G174" s="59">
        <f>IF(OR($A174="",C174=0,D174=0),"",D174/C174-1)</f>
        <v/>
      </c>
      <c r="H174" s="59">
        <f>IF(OR($A174="",D174=0,E174=0),"",E174/D174-1)</f>
        <v/>
      </c>
      <c r="I174" s="59">
        <f>IF(OR($A174="",E174=0,F174=0),"",F174/E174-1)</f>
        <v/>
      </c>
    </row>
    <row r="175" ht="15" customHeight="1" s="36">
      <c r="A175" s="50">
        <f>IF(Lists!A97="","",Lists!A97)</f>
        <v/>
      </c>
      <c r="B175" s="50" t="n"/>
      <c r="C175" s="57">
        <f>IF($A175="","",SUMIFS('Bill Log'!$F$6:$F$2505,'Bill Log'!$B$6:$B$2505,$A175,'Bill Log'!$A$6:$A$2505,"&gt;="&amp;DATE(C$8,1,1),'Bill Log'!$A$6:$A$2505,"&lt;"&amp;DATE(C$8+1,1,1)))</f>
        <v/>
      </c>
      <c r="D175" s="57">
        <f>IF($A175="","",SUMIFS('Bill Log'!$F$6:$F$2505,'Bill Log'!$B$6:$B$2505,$A175,'Bill Log'!$A$6:$A$2505,"&gt;="&amp;DATE(D$8,1,1),'Bill Log'!$A$6:$A$2505,"&lt;"&amp;DATE(D$8+1,1,1)))</f>
        <v/>
      </c>
      <c r="E175" s="57">
        <f>IF($A175="","",SUMIFS('Bill Log'!$F$6:$F$2505,'Bill Log'!$B$6:$B$2505,$A175,'Bill Log'!$A$6:$A$2505,"&gt;="&amp;DATE(E$8,1,1),'Bill Log'!$A$6:$A$2505,"&lt;"&amp;DATE(E$8+1,1,1)))</f>
        <v/>
      </c>
      <c r="F175" s="57">
        <f>IF($A175="","",SUMIFS('Bill Log'!$F$6:$F$2505,'Bill Log'!$B$6:$B$2505,$A175,'Bill Log'!$A$6:$A$2505,"&gt;="&amp;DATE(F$8,1,1),'Bill Log'!$A$6:$A$2505,"&lt;"&amp;DATE(F$8+1,1,1)))</f>
        <v/>
      </c>
      <c r="G175" s="59">
        <f>IF(OR($A175="",C175=0,D175=0),"",D175/C175-1)</f>
        <v/>
      </c>
      <c r="H175" s="59">
        <f>IF(OR($A175="",D175=0,E175=0),"",E175/D175-1)</f>
        <v/>
      </c>
      <c r="I175" s="59">
        <f>IF(OR($A175="",E175=0,F175=0),"",F175/E175-1)</f>
        <v/>
      </c>
    </row>
    <row r="176" ht="15" customHeight="1" s="36">
      <c r="A176" s="50">
        <f>IF(Lists!A98="","",Lists!A98)</f>
        <v/>
      </c>
      <c r="B176" s="50" t="n"/>
      <c r="C176" s="57">
        <f>IF($A176="","",SUMIFS('Bill Log'!$F$6:$F$2505,'Bill Log'!$B$6:$B$2505,$A176,'Bill Log'!$A$6:$A$2505,"&gt;="&amp;DATE(C$8,1,1),'Bill Log'!$A$6:$A$2505,"&lt;"&amp;DATE(C$8+1,1,1)))</f>
        <v/>
      </c>
      <c r="D176" s="57">
        <f>IF($A176="","",SUMIFS('Bill Log'!$F$6:$F$2505,'Bill Log'!$B$6:$B$2505,$A176,'Bill Log'!$A$6:$A$2505,"&gt;="&amp;DATE(D$8,1,1),'Bill Log'!$A$6:$A$2505,"&lt;"&amp;DATE(D$8+1,1,1)))</f>
        <v/>
      </c>
      <c r="E176" s="57">
        <f>IF($A176="","",SUMIFS('Bill Log'!$F$6:$F$2505,'Bill Log'!$B$6:$B$2505,$A176,'Bill Log'!$A$6:$A$2505,"&gt;="&amp;DATE(E$8,1,1),'Bill Log'!$A$6:$A$2505,"&lt;"&amp;DATE(E$8+1,1,1)))</f>
        <v/>
      </c>
      <c r="F176" s="57">
        <f>IF($A176="","",SUMIFS('Bill Log'!$F$6:$F$2505,'Bill Log'!$B$6:$B$2505,$A176,'Bill Log'!$A$6:$A$2505,"&gt;="&amp;DATE(F$8,1,1),'Bill Log'!$A$6:$A$2505,"&lt;"&amp;DATE(F$8+1,1,1)))</f>
        <v/>
      </c>
      <c r="G176" s="59">
        <f>IF(OR($A176="",C176=0,D176=0),"",D176/C176-1)</f>
        <v/>
      </c>
      <c r="H176" s="59">
        <f>IF(OR($A176="",D176=0,E176=0),"",E176/D176-1)</f>
        <v/>
      </c>
      <c r="I176" s="59">
        <f>IF(OR($A176="",E176=0,F176=0),"",F176/E176-1)</f>
        <v/>
      </c>
    </row>
    <row r="177" ht="15" customHeight="1" s="36">
      <c r="A177" s="50">
        <f>IF(Lists!A99="","",Lists!A99)</f>
        <v/>
      </c>
      <c r="B177" s="50" t="n"/>
      <c r="C177" s="57">
        <f>IF($A177="","",SUMIFS('Bill Log'!$F$6:$F$2505,'Bill Log'!$B$6:$B$2505,$A177,'Bill Log'!$A$6:$A$2505,"&gt;="&amp;DATE(C$8,1,1),'Bill Log'!$A$6:$A$2505,"&lt;"&amp;DATE(C$8+1,1,1)))</f>
        <v/>
      </c>
      <c r="D177" s="57">
        <f>IF($A177="","",SUMIFS('Bill Log'!$F$6:$F$2505,'Bill Log'!$B$6:$B$2505,$A177,'Bill Log'!$A$6:$A$2505,"&gt;="&amp;DATE(D$8,1,1),'Bill Log'!$A$6:$A$2505,"&lt;"&amp;DATE(D$8+1,1,1)))</f>
        <v/>
      </c>
      <c r="E177" s="57">
        <f>IF($A177="","",SUMIFS('Bill Log'!$F$6:$F$2505,'Bill Log'!$B$6:$B$2505,$A177,'Bill Log'!$A$6:$A$2505,"&gt;="&amp;DATE(E$8,1,1),'Bill Log'!$A$6:$A$2505,"&lt;"&amp;DATE(E$8+1,1,1)))</f>
        <v/>
      </c>
      <c r="F177" s="57">
        <f>IF($A177="","",SUMIFS('Bill Log'!$F$6:$F$2505,'Bill Log'!$B$6:$B$2505,$A177,'Bill Log'!$A$6:$A$2505,"&gt;="&amp;DATE(F$8,1,1),'Bill Log'!$A$6:$A$2505,"&lt;"&amp;DATE(F$8+1,1,1)))</f>
        <v/>
      </c>
      <c r="G177" s="59">
        <f>IF(OR($A177="",C177=0,D177=0),"",D177/C177-1)</f>
        <v/>
      </c>
      <c r="H177" s="59">
        <f>IF(OR($A177="",D177=0,E177=0),"",E177/D177-1)</f>
        <v/>
      </c>
      <c r="I177" s="59">
        <f>IF(OR($A177="",E177=0,F177=0),"",F177/E177-1)</f>
        <v/>
      </c>
    </row>
    <row r="178" ht="15" customHeight="1" s="36">
      <c r="A178" s="50">
        <f>IF(Lists!A100="","",Lists!A100)</f>
        <v/>
      </c>
      <c r="B178" s="50" t="n"/>
      <c r="C178" s="57">
        <f>IF($A178="","",SUMIFS('Bill Log'!$F$6:$F$2505,'Bill Log'!$B$6:$B$2505,$A178,'Bill Log'!$A$6:$A$2505,"&gt;="&amp;DATE(C$8,1,1),'Bill Log'!$A$6:$A$2505,"&lt;"&amp;DATE(C$8+1,1,1)))</f>
        <v/>
      </c>
      <c r="D178" s="57">
        <f>IF($A178="","",SUMIFS('Bill Log'!$F$6:$F$2505,'Bill Log'!$B$6:$B$2505,$A178,'Bill Log'!$A$6:$A$2505,"&gt;="&amp;DATE(D$8,1,1),'Bill Log'!$A$6:$A$2505,"&lt;"&amp;DATE(D$8+1,1,1)))</f>
        <v/>
      </c>
      <c r="E178" s="57">
        <f>IF($A178="","",SUMIFS('Bill Log'!$F$6:$F$2505,'Bill Log'!$B$6:$B$2505,$A178,'Bill Log'!$A$6:$A$2505,"&gt;="&amp;DATE(E$8,1,1),'Bill Log'!$A$6:$A$2505,"&lt;"&amp;DATE(E$8+1,1,1)))</f>
        <v/>
      </c>
      <c r="F178" s="57">
        <f>IF($A178="","",SUMIFS('Bill Log'!$F$6:$F$2505,'Bill Log'!$B$6:$B$2505,$A178,'Bill Log'!$A$6:$A$2505,"&gt;="&amp;DATE(F$8,1,1),'Bill Log'!$A$6:$A$2505,"&lt;"&amp;DATE(F$8+1,1,1)))</f>
        <v/>
      </c>
      <c r="G178" s="59">
        <f>IF(OR($A178="",C178=0,D178=0),"",D178/C178-1)</f>
        <v/>
      </c>
      <c r="H178" s="59">
        <f>IF(OR($A178="",D178=0,E178=0),"",E178/D178-1)</f>
        <v/>
      </c>
      <c r="I178" s="59">
        <f>IF(OR($A178="",E178=0,F178=0),"",F178/E178-1)</f>
        <v/>
      </c>
    </row>
    <row r="179" ht="15" customHeight="1" s="36">
      <c r="A179" s="50">
        <f>IF(Lists!A101="","",Lists!A101)</f>
        <v/>
      </c>
      <c r="B179" s="50" t="n"/>
      <c r="C179" s="57">
        <f>IF($A179="","",SUMIFS('Bill Log'!$F$6:$F$2505,'Bill Log'!$B$6:$B$2505,$A179,'Bill Log'!$A$6:$A$2505,"&gt;="&amp;DATE(C$8,1,1),'Bill Log'!$A$6:$A$2505,"&lt;"&amp;DATE(C$8+1,1,1)))</f>
        <v/>
      </c>
      <c r="D179" s="57">
        <f>IF($A179="","",SUMIFS('Bill Log'!$F$6:$F$2505,'Bill Log'!$B$6:$B$2505,$A179,'Bill Log'!$A$6:$A$2505,"&gt;="&amp;DATE(D$8,1,1),'Bill Log'!$A$6:$A$2505,"&lt;"&amp;DATE(D$8+1,1,1)))</f>
        <v/>
      </c>
      <c r="E179" s="57">
        <f>IF($A179="","",SUMIFS('Bill Log'!$F$6:$F$2505,'Bill Log'!$B$6:$B$2505,$A179,'Bill Log'!$A$6:$A$2505,"&gt;="&amp;DATE(E$8,1,1),'Bill Log'!$A$6:$A$2505,"&lt;"&amp;DATE(E$8+1,1,1)))</f>
        <v/>
      </c>
      <c r="F179" s="57">
        <f>IF($A179="","",SUMIFS('Bill Log'!$F$6:$F$2505,'Bill Log'!$B$6:$B$2505,$A179,'Bill Log'!$A$6:$A$2505,"&gt;="&amp;DATE(F$8,1,1),'Bill Log'!$A$6:$A$2505,"&lt;"&amp;DATE(F$8+1,1,1)))</f>
        <v/>
      </c>
      <c r="G179" s="59">
        <f>IF(OR($A179="",C179=0,D179=0),"",D179/C179-1)</f>
        <v/>
      </c>
      <c r="H179" s="59">
        <f>IF(OR($A179="",D179=0,E179=0),"",E179/D179-1)</f>
        <v/>
      </c>
      <c r="I179" s="59">
        <f>IF(OR($A179="",E179=0,F179=0),"",F179/E179-1)</f>
        <v/>
      </c>
    </row>
    <row r="180" ht="15" customHeight="1" s="36">
      <c r="A180" s="50">
        <f>IF(Lists!A102="","",Lists!A102)</f>
        <v/>
      </c>
      <c r="B180" s="50" t="n"/>
      <c r="C180" s="57">
        <f>IF($A180="","",SUMIFS('Bill Log'!$F$6:$F$2505,'Bill Log'!$B$6:$B$2505,$A180,'Bill Log'!$A$6:$A$2505,"&gt;="&amp;DATE(C$8,1,1),'Bill Log'!$A$6:$A$2505,"&lt;"&amp;DATE(C$8+1,1,1)))</f>
        <v/>
      </c>
      <c r="D180" s="57">
        <f>IF($A180="","",SUMIFS('Bill Log'!$F$6:$F$2505,'Bill Log'!$B$6:$B$2505,$A180,'Bill Log'!$A$6:$A$2505,"&gt;="&amp;DATE(D$8,1,1),'Bill Log'!$A$6:$A$2505,"&lt;"&amp;DATE(D$8+1,1,1)))</f>
        <v/>
      </c>
      <c r="E180" s="57">
        <f>IF($A180="","",SUMIFS('Bill Log'!$F$6:$F$2505,'Bill Log'!$B$6:$B$2505,$A180,'Bill Log'!$A$6:$A$2505,"&gt;="&amp;DATE(E$8,1,1),'Bill Log'!$A$6:$A$2505,"&lt;"&amp;DATE(E$8+1,1,1)))</f>
        <v/>
      </c>
      <c r="F180" s="57">
        <f>IF($A180="","",SUMIFS('Bill Log'!$F$6:$F$2505,'Bill Log'!$B$6:$B$2505,$A180,'Bill Log'!$A$6:$A$2505,"&gt;="&amp;DATE(F$8,1,1),'Bill Log'!$A$6:$A$2505,"&lt;"&amp;DATE(F$8+1,1,1)))</f>
        <v/>
      </c>
      <c r="G180" s="59">
        <f>IF(OR($A180="",C180=0,D180=0),"",D180/C180-1)</f>
        <v/>
      </c>
      <c r="H180" s="59">
        <f>IF(OR($A180="",D180=0,E180=0),"",E180/D180-1)</f>
        <v/>
      </c>
      <c r="I180" s="59">
        <f>IF(OR($A180="",E180=0,F180=0),"",F180/E180-1)</f>
        <v/>
      </c>
    </row>
    <row r="181" ht="15" customHeight="1" s="36">
      <c r="A181" s="50">
        <f>IF(Lists!A103="","",Lists!A103)</f>
        <v/>
      </c>
      <c r="B181" s="50" t="n"/>
      <c r="C181" s="57">
        <f>IF($A181="","",SUMIFS('Bill Log'!$F$6:$F$2505,'Bill Log'!$B$6:$B$2505,$A181,'Bill Log'!$A$6:$A$2505,"&gt;="&amp;DATE(C$8,1,1),'Bill Log'!$A$6:$A$2505,"&lt;"&amp;DATE(C$8+1,1,1)))</f>
        <v/>
      </c>
      <c r="D181" s="57">
        <f>IF($A181="","",SUMIFS('Bill Log'!$F$6:$F$2505,'Bill Log'!$B$6:$B$2505,$A181,'Bill Log'!$A$6:$A$2505,"&gt;="&amp;DATE(D$8,1,1),'Bill Log'!$A$6:$A$2505,"&lt;"&amp;DATE(D$8+1,1,1)))</f>
        <v/>
      </c>
      <c r="E181" s="57">
        <f>IF($A181="","",SUMIFS('Bill Log'!$F$6:$F$2505,'Bill Log'!$B$6:$B$2505,$A181,'Bill Log'!$A$6:$A$2505,"&gt;="&amp;DATE(E$8,1,1),'Bill Log'!$A$6:$A$2505,"&lt;"&amp;DATE(E$8+1,1,1)))</f>
        <v/>
      </c>
      <c r="F181" s="57">
        <f>IF($A181="","",SUMIFS('Bill Log'!$F$6:$F$2505,'Bill Log'!$B$6:$B$2505,$A181,'Bill Log'!$A$6:$A$2505,"&gt;="&amp;DATE(F$8,1,1),'Bill Log'!$A$6:$A$2505,"&lt;"&amp;DATE(F$8+1,1,1)))</f>
        <v/>
      </c>
      <c r="G181" s="59">
        <f>IF(OR($A181="",C181=0,D181=0),"",D181/C181-1)</f>
        <v/>
      </c>
      <c r="H181" s="59">
        <f>IF(OR($A181="",D181=0,E181=0),"",E181/D181-1)</f>
        <v/>
      </c>
      <c r="I181" s="59">
        <f>IF(OR($A181="",E181=0,F181=0),"",F181/E181-1)</f>
        <v/>
      </c>
    </row>
    <row r="182" ht="15" customHeight="1" s="36">
      <c r="A182" s="50">
        <f>IF(Lists!A104="","",Lists!A104)</f>
        <v/>
      </c>
      <c r="B182" s="50" t="n"/>
      <c r="C182" s="57">
        <f>IF($A182="","",SUMIFS('Bill Log'!$F$6:$F$2505,'Bill Log'!$B$6:$B$2505,$A182,'Bill Log'!$A$6:$A$2505,"&gt;="&amp;DATE(C$8,1,1),'Bill Log'!$A$6:$A$2505,"&lt;"&amp;DATE(C$8+1,1,1)))</f>
        <v/>
      </c>
      <c r="D182" s="57">
        <f>IF($A182="","",SUMIFS('Bill Log'!$F$6:$F$2505,'Bill Log'!$B$6:$B$2505,$A182,'Bill Log'!$A$6:$A$2505,"&gt;="&amp;DATE(D$8,1,1),'Bill Log'!$A$6:$A$2505,"&lt;"&amp;DATE(D$8+1,1,1)))</f>
        <v/>
      </c>
      <c r="E182" s="57">
        <f>IF($A182="","",SUMIFS('Bill Log'!$F$6:$F$2505,'Bill Log'!$B$6:$B$2505,$A182,'Bill Log'!$A$6:$A$2505,"&gt;="&amp;DATE(E$8,1,1),'Bill Log'!$A$6:$A$2505,"&lt;"&amp;DATE(E$8+1,1,1)))</f>
        <v/>
      </c>
      <c r="F182" s="57">
        <f>IF($A182="","",SUMIFS('Bill Log'!$F$6:$F$2505,'Bill Log'!$B$6:$B$2505,$A182,'Bill Log'!$A$6:$A$2505,"&gt;="&amp;DATE(F$8,1,1),'Bill Log'!$A$6:$A$2505,"&lt;"&amp;DATE(F$8+1,1,1)))</f>
        <v/>
      </c>
      <c r="G182" s="59">
        <f>IF(OR($A182="",C182=0,D182=0),"",D182/C182-1)</f>
        <v/>
      </c>
      <c r="H182" s="59">
        <f>IF(OR($A182="",D182=0,E182=0),"",E182/D182-1)</f>
        <v/>
      </c>
      <c r="I182" s="59">
        <f>IF(OR($A182="",E182=0,F182=0),"",F182/E182-1)</f>
        <v/>
      </c>
    </row>
    <row r="183" ht="15" customHeight="1" s="36">
      <c r="A183" s="50">
        <f>IF(Lists!A105="","",Lists!A105)</f>
        <v/>
      </c>
      <c r="B183" s="50" t="n"/>
      <c r="C183" s="57">
        <f>IF($A183="","",SUMIFS('Bill Log'!$F$6:$F$2505,'Bill Log'!$B$6:$B$2505,$A183,'Bill Log'!$A$6:$A$2505,"&gt;="&amp;DATE(C$8,1,1),'Bill Log'!$A$6:$A$2505,"&lt;"&amp;DATE(C$8+1,1,1)))</f>
        <v/>
      </c>
      <c r="D183" s="57">
        <f>IF($A183="","",SUMIFS('Bill Log'!$F$6:$F$2505,'Bill Log'!$B$6:$B$2505,$A183,'Bill Log'!$A$6:$A$2505,"&gt;="&amp;DATE(D$8,1,1),'Bill Log'!$A$6:$A$2505,"&lt;"&amp;DATE(D$8+1,1,1)))</f>
        <v/>
      </c>
      <c r="E183" s="57">
        <f>IF($A183="","",SUMIFS('Bill Log'!$F$6:$F$2505,'Bill Log'!$B$6:$B$2505,$A183,'Bill Log'!$A$6:$A$2505,"&gt;="&amp;DATE(E$8,1,1),'Bill Log'!$A$6:$A$2505,"&lt;"&amp;DATE(E$8+1,1,1)))</f>
        <v/>
      </c>
      <c r="F183" s="57">
        <f>IF($A183="","",SUMIFS('Bill Log'!$F$6:$F$2505,'Bill Log'!$B$6:$B$2505,$A183,'Bill Log'!$A$6:$A$2505,"&gt;="&amp;DATE(F$8,1,1),'Bill Log'!$A$6:$A$2505,"&lt;"&amp;DATE(F$8+1,1,1)))</f>
        <v/>
      </c>
      <c r="G183" s="59">
        <f>IF(OR($A183="",C183=0,D183=0),"",D183/C183-1)</f>
        <v/>
      </c>
      <c r="H183" s="59">
        <f>IF(OR($A183="",D183=0,E183=0),"",E183/D183-1)</f>
        <v/>
      </c>
      <c r="I183" s="59">
        <f>IF(OR($A183="",E183=0,F183=0),"",F183/E183-1)</f>
        <v/>
      </c>
    </row>
    <row r="184" ht="15" customHeight="1" s="36">
      <c r="A184" s="50">
        <f>IF(Lists!A106="","",Lists!A106)</f>
        <v/>
      </c>
      <c r="B184" s="50" t="n"/>
      <c r="C184" s="57">
        <f>IF($A184="","",SUMIFS('Bill Log'!$F$6:$F$2505,'Bill Log'!$B$6:$B$2505,$A184,'Bill Log'!$A$6:$A$2505,"&gt;="&amp;DATE(C$8,1,1),'Bill Log'!$A$6:$A$2505,"&lt;"&amp;DATE(C$8+1,1,1)))</f>
        <v/>
      </c>
      <c r="D184" s="57">
        <f>IF($A184="","",SUMIFS('Bill Log'!$F$6:$F$2505,'Bill Log'!$B$6:$B$2505,$A184,'Bill Log'!$A$6:$A$2505,"&gt;="&amp;DATE(D$8,1,1),'Bill Log'!$A$6:$A$2505,"&lt;"&amp;DATE(D$8+1,1,1)))</f>
        <v/>
      </c>
      <c r="E184" s="57">
        <f>IF($A184="","",SUMIFS('Bill Log'!$F$6:$F$2505,'Bill Log'!$B$6:$B$2505,$A184,'Bill Log'!$A$6:$A$2505,"&gt;="&amp;DATE(E$8,1,1),'Bill Log'!$A$6:$A$2505,"&lt;"&amp;DATE(E$8+1,1,1)))</f>
        <v/>
      </c>
      <c r="F184" s="57">
        <f>IF($A184="","",SUMIFS('Bill Log'!$F$6:$F$2505,'Bill Log'!$B$6:$B$2505,$A184,'Bill Log'!$A$6:$A$2505,"&gt;="&amp;DATE(F$8,1,1),'Bill Log'!$A$6:$A$2505,"&lt;"&amp;DATE(F$8+1,1,1)))</f>
        <v/>
      </c>
      <c r="G184" s="59">
        <f>IF(OR($A184="",C184=0,D184=0),"",D184/C184-1)</f>
        <v/>
      </c>
      <c r="H184" s="59">
        <f>IF(OR($A184="",D184=0,E184=0),"",E184/D184-1)</f>
        <v/>
      </c>
      <c r="I184" s="59">
        <f>IF(OR($A184="",E184=0,F184=0),"",F184/E184-1)</f>
        <v/>
      </c>
    </row>
    <row r="185" ht="15" customHeight="1" s="36">
      <c r="A185" s="50">
        <f>IF(Lists!A107="","",Lists!A107)</f>
        <v/>
      </c>
      <c r="B185" s="50" t="n"/>
      <c r="C185" s="57">
        <f>IF($A185="","",SUMIFS('Bill Log'!$F$6:$F$2505,'Bill Log'!$B$6:$B$2505,$A185,'Bill Log'!$A$6:$A$2505,"&gt;="&amp;DATE(C$8,1,1),'Bill Log'!$A$6:$A$2505,"&lt;"&amp;DATE(C$8+1,1,1)))</f>
        <v/>
      </c>
      <c r="D185" s="57">
        <f>IF($A185="","",SUMIFS('Bill Log'!$F$6:$F$2505,'Bill Log'!$B$6:$B$2505,$A185,'Bill Log'!$A$6:$A$2505,"&gt;="&amp;DATE(D$8,1,1),'Bill Log'!$A$6:$A$2505,"&lt;"&amp;DATE(D$8+1,1,1)))</f>
        <v/>
      </c>
      <c r="E185" s="57">
        <f>IF($A185="","",SUMIFS('Bill Log'!$F$6:$F$2505,'Bill Log'!$B$6:$B$2505,$A185,'Bill Log'!$A$6:$A$2505,"&gt;="&amp;DATE(E$8,1,1),'Bill Log'!$A$6:$A$2505,"&lt;"&amp;DATE(E$8+1,1,1)))</f>
        <v/>
      </c>
      <c r="F185" s="57">
        <f>IF($A185="","",SUMIFS('Bill Log'!$F$6:$F$2505,'Bill Log'!$B$6:$B$2505,$A185,'Bill Log'!$A$6:$A$2505,"&gt;="&amp;DATE(F$8,1,1),'Bill Log'!$A$6:$A$2505,"&lt;"&amp;DATE(F$8+1,1,1)))</f>
        <v/>
      </c>
      <c r="G185" s="59">
        <f>IF(OR($A185="",C185=0,D185=0),"",D185/C185-1)</f>
        <v/>
      </c>
      <c r="H185" s="59">
        <f>IF(OR($A185="",D185=0,E185=0),"",E185/D185-1)</f>
        <v/>
      </c>
      <c r="I185" s="59">
        <f>IF(OR($A185="",E185=0,F185=0),"",F185/E185-1)</f>
        <v/>
      </c>
    </row>
    <row r="186" ht="15" customHeight="1" s="36">
      <c r="A186" s="50">
        <f>IF(Lists!A108="","",Lists!A108)</f>
        <v/>
      </c>
      <c r="B186" s="50" t="n"/>
      <c r="C186" s="57">
        <f>IF($A186="","",SUMIFS('Bill Log'!$F$6:$F$2505,'Bill Log'!$B$6:$B$2505,$A186,'Bill Log'!$A$6:$A$2505,"&gt;="&amp;DATE(C$8,1,1),'Bill Log'!$A$6:$A$2505,"&lt;"&amp;DATE(C$8+1,1,1)))</f>
        <v/>
      </c>
      <c r="D186" s="57">
        <f>IF($A186="","",SUMIFS('Bill Log'!$F$6:$F$2505,'Bill Log'!$B$6:$B$2505,$A186,'Bill Log'!$A$6:$A$2505,"&gt;="&amp;DATE(D$8,1,1),'Bill Log'!$A$6:$A$2505,"&lt;"&amp;DATE(D$8+1,1,1)))</f>
        <v/>
      </c>
      <c r="E186" s="57">
        <f>IF($A186="","",SUMIFS('Bill Log'!$F$6:$F$2505,'Bill Log'!$B$6:$B$2505,$A186,'Bill Log'!$A$6:$A$2505,"&gt;="&amp;DATE(E$8,1,1),'Bill Log'!$A$6:$A$2505,"&lt;"&amp;DATE(E$8+1,1,1)))</f>
        <v/>
      </c>
      <c r="F186" s="57">
        <f>IF($A186="","",SUMIFS('Bill Log'!$F$6:$F$2505,'Bill Log'!$B$6:$B$2505,$A186,'Bill Log'!$A$6:$A$2505,"&gt;="&amp;DATE(F$8,1,1),'Bill Log'!$A$6:$A$2505,"&lt;"&amp;DATE(F$8+1,1,1)))</f>
        <v/>
      </c>
      <c r="G186" s="59">
        <f>IF(OR($A186="",C186=0,D186=0),"",D186/C186-1)</f>
        <v/>
      </c>
      <c r="H186" s="59">
        <f>IF(OR($A186="",D186=0,E186=0),"",E186/D186-1)</f>
        <v/>
      </c>
      <c r="I186" s="59">
        <f>IF(OR($A186="",E186=0,F186=0),"",F186/E186-1)</f>
        <v/>
      </c>
    </row>
    <row r="187" ht="15" customHeight="1" s="36">
      <c r="A187" s="50">
        <f>IF(Lists!A109="","",Lists!A109)</f>
        <v/>
      </c>
      <c r="B187" s="50" t="n"/>
      <c r="C187" s="57">
        <f>IF($A187="","",SUMIFS('Bill Log'!$F$6:$F$2505,'Bill Log'!$B$6:$B$2505,$A187,'Bill Log'!$A$6:$A$2505,"&gt;="&amp;DATE(C$8,1,1),'Bill Log'!$A$6:$A$2505,"&lt;"&amp;DATE(C$8+1,1,1)))</f>
        <v/>
      </c>
      <c r="D187" s="57">
        <f>IF($A187="","",SUMIFS('Bill Log'!$F$6:$F$2505,'Bill Log'!$B$6:$B$2505,$A187,'Bill Log'!$A$6:$A$2505,"&gt;="&amp;DATE(D$8,1,1),'Bill Log'!$A$6:$A$2505,"&lt;"&amp;DATE(D$8+1,1,1)))</f>
        <v/>
      </c>
      <c r="E187" s="57">
        <f>IF($A187="","",SUMIFS('Bill Log'!$F$6:$F$2505,'Bill Log'!$B$6:$B$2505,$A187,'Bill Log'!$A$6:$A$2505,"&gt;="&amp;DATE(E$8,1,1),'Bill Log'!$A$6:$A$2505,"&lt;"&amp;DATE(E$8+1,1,1)))</f>
        <v/>
      </c>
      <c r="F187" s="57">
        <f>IF($A187="","",SUMIFS('Bill Log'!$F$6:$F$2505,'Bill Log'!$B$6:$B$2505,$A187,'Bill Log'!$A$6:$A$2505,"&gt;="&amp;DATE(F$8,1,1),'Bill Log'!$A$6:$A$2505,"&lt;"&amp;DATE(F$8+1,1,1)))</f>
        <v/>
      </c>
      <c r="G187" s="59">
        <f>IF(OR($A187="",C187=0,D187=0),"",D187/C187-1)</f>
        <v/>
      </c>
      <c r="H187" s="59">
        <f>IF(OR($A187="",D187=0,E187=0),"",E187/D187-1)</f>
        <v/>
      </c>
      <c r="I187" s="59">
        <f>IF(OR($A187="",E187=0,F187=0),"",F187/E187-1)</f>
        <v/>
      </c>
    </row>
    <row r="188" ht="15" customHeight="1" s="36">
      <c r="A188" s="50">
        <f>IF(Lists!A110="","",Lists!A110)</f>
        <v/>
      </c>
      <c r="B188" s="50" t="n"/>
      <c r="C188" s="57">
        <f>IF($A188="","",SUMIFS('Bill Log'!$F$6:$F$2505,'Bill Log'!$B$6:$B$2505,$A188,'Bill Log'!$A$6:$A$2505,"&gt;="&amp;DATE(C$8,1,1),'Bill Log'!$A$6:$A$2505,"&lt;"&amp;DATE(C$8+1,1,1)))</f>
        <v/>
      </c>
      <c r="D188" s="57">
        <f>IF($A188="","",SUMIFS('Bill Log'!$F$6:$F$2505,'Bill Log'!$B$6:$B$2505,$A188,'Bill Log'!$A$6:$A$2505,"&gt;="&amp;DATE(D$8,1,1),'Bill Log'!$A$6:$A$2505,"&lt;"&amp;DATE(D$8+1,1,1)))</f>
        <v/>
      </c>
      <c r="E188" s="57">
        <f>IF($A188="","",SUMIFS('Bill Log'!$F$6:$F$2505,'Bill Log'!$B$6:$B$2505,$A188,'Bill Log'!$A$6:$A$2505,"&gt;="&amp;DATE(E$8,1,1),'Bill Log'!$A$6:$A$2505,"&lt;"&amp;DATE(E$8+1,1,1)))</f>
        <v/>
      </c>
      <c r="F188" s="57">
        <f>IF($A188="","",SUMIFS('Bill Log'!$F$6:$F$2505,'Bill Log'!$B$6:$B$2505,$A188,'Bill Log'!$A$6:$A$2505,"&gt;="&amp;DATE(F$8,1,1),'Bill Log'!$A$6:$A$2505,"&lt;"&amp;DATE(F$8+1,1,1)))</f>
        <v/>
      </c>
      <c r="G188" s="59">
        <f>IF(OR($A188="",C188=0,D188=0),"",D188/C188-1)</f>
        <v/>
      </c>
      <c r="H188" s="59">
        <f>IF(OR($A188="",D188=0,E188=0),"",E188/D188-1)</f>
        <v/>
      </c>
      <c r="I188" s="59">
        <f>IF(OR($A188="",E188=0,F188=0),"",F188/E188-1)</f>
        <v/>
      </c>
    </row>
    <row r="189" ht="15" customHeight="1" s="36">
      <c r="A189" s="50">
        <f>IF(Lists!A111="","",Lists!A111)</f>
        <v/>
      </c>
      <c r="B189" s="50" t="n"/>
      <c r="C189" s="57">
        <f>IF($A189="","",SUMIFS('Bill Log'!$F$6:$F$2505,'Bill Log'!$B$6:$B$2505,$A189,'Bill Log'!$A$6:$A$2505,"&gt;="&amp;DATE(C$8,1,1),'Bill Log'!$A$6:$A$2505,"&lt;"&amp;DATE(C$8+1,1,1)))</f>
        <v/>
      </c>
      <c r="D189" s="57">
        <f>IF($A189="","",SUMIFS('Bill Log'!$F$6:$F$2505,'Bill Log'!$B$6:$B$2505,$A189,'Bill Log'!$A$6:$A$2505,"&gt;="&amp;DATE(D$8,1,1),'Bill Log'!$A$6:$A$2505,"&lt;"&amp;DATE(D$8+1,1,1)))</f>
        <v/>
      </c>
      <c r="E189" s="57">
        <f>IF($A189="","",SUMIFS('Bill Log'!$F$6:$F$2505,'Bill Log'!$B$6:$B$2505,$A189,'Bill Log'!$A$6:$A$2505,"&gt;="&amp;DATE(E$8,1,1),'Bill Log'!$A$6:$A$2505,"&lt;"&amp;DATE(E$8+1,1,1)))</f>
        <v/>
      </c>
      <c r="F189" s="57">
        <f>IF($A189="","",SUMIFS('Bill Log'!$F$6:$F$2505,'Bill Log'!$B$6:$B$2505,$A189,'Bill Log'!$A$6:$A$2505,"&gt;="&amp;DATE(F$8,1,1),'Bill Log'!$A$6:$A$2505,"&lt;"&amp;DATE(F$8+1,1,1)))</f>
        <v/>
      </c>
      <c r="G189" s="59">
        <f>IF(OR($A189="",C189=0,D189=0),"",D189/C189-1)</f>
        <v/>
      </c>
      <c r="H189" s="59">
        <f>IF(OR($A189="",D189=0,E189=0),"",E189/D189-1)</f>
        <v/>
      </c>
      <c r="I189" s="59">
        <f>IF(OR($A189="",E189=0,F189=0),"",F189/E189-1)</f>
        <v/>
      </c>
    </row>
    <row r="190" ht="15" customHeight="1" s="36">
      <c r="A190" s="50">
        <f>IF(Lists!A112="","",Lists!A112)</f>
        <v/>
      </c>
      <c r="B190" s="50" t="n"/>
      <c r="C190" s="57">
        <f>IF($A190="","",SUMIFS('Bill Log'!$F$6:$F$2505,'Bill Log'!$B$6:$B$2505,$A190,'Bill Log'!$A$6:$A$2505,"&gt;="&amp;DATE(C$8,1,1),'Bill Log'!$A$6:$A$2505,"&lt;"&amp;DATE(C$8+1,1,1)))</f>
        <v/>
      </c>
      <c r="D190" s="57">
        <f>IF($A190="","",SUMIFS('Bill Log'!$F$6:$F$2505,'Bill Log'!$B$6:$B$2505,$A190,'Bill Log'!$A$6:$A$2505,"&gt;="&amp;DATE(D$8,1,1),'Bill Log'!$A$6:$A$2505,"&lt;"&amp;DATE(D$8+1,1,1)))</f>
        <v/>
      </c>
      <c r="E190" s="57">
        <f>IF($A190="","",SUMIFS('Bill Log'!$F$6:$F$2505,'Bill Log'!$B$6:$B$2505,$A190,'Bill Log'!$A$6:$A$2505,"&gt;="&amp;DATE(E$8,1,1),'Bill Log'!$A$6:$A$2505,"&lt;"&amp;DATE(E$8+1,1,1)))</f>
        <v/>
      </c>
      <c r="F190" s="57">
        <f>IF($A190="","",SUMIFS('Bill Log'!$F$6:$F$2505,'Bill Log'!$B$6:$B$2505,$A190,'Bill Log'!$A$6:$A$2505,"&gt;="&amp;DATE(F$8,1,1),'Bill Log'!$A$6:$A$2505,"&lt;"&amp;DATE(F$8+1,1,1)))</f>
        <v/>
      </c>
      <c r="G190" s="59">
        <f>IF(OR($A190="",C190=0,D190=0),"",D190/C190-1)</f>
        <v/>
      </c>
      <c r="H190" s="59">
        <f>IF(OR($A190="",D190=0,E190=0),"",E190/D190-1)</f>
        <v/>
      </c>
      <c r="I190" s="59">
        <f>IF(OR($A190="",E190=0,F190=0),"",F190/E190-1)</f>
        <v/>
      </c>
    </row>
    <row r="191" ht="15" customHeight="1" s="36">
      <c r="A191" s="50">
        <f>IF(Lists!A113="","",Lists!A113)</f>
        <v/>
      </c>
      <c r="B191" s="50" t="n"/>
      <c r="C191" s="57">
        <f>IF($A191="","",SUMIFS('Bill Log'!$F$6:$F$2505,'Bill Log'!$B$6:$B$2505,$A191,'Bill Log'!$A$6:$A$2505,"&gt;="&amp;DATE(C$8,1,1),'Bill Log'!$A$6:$A$2505,"&lt;"&amp;DATE(C$8+1,1,1)))</f>
        <v/>
      </c>
      <c r="D191" s="57">
        <f>IF($A191="","",SUMIFS('Bill Log'!$F$6:$F$2505,'Bill Log'!$B$6:$B$2505,$A191,'Bill Log'!$A$6:$A$2505,"&gt;="&amp;DATE(D$8,1,1),'Bill Log'!$A$6:$A$2505,"&lt;"&amp;DATE(D$8+1,1,1)))</f>
        <v/>
      </c>
      <c r="E191" s="57">
        <f>IF($A191="","",SUMIFS('Bill Log'!$F$6:$F$2505,'Bill Log'!$B$6:$B$2505,$A191,'Bill Log'!$A$6:$A$2505,"&gt;="&amp;DATE(E$8,1,1),'Bill Log'!$A$6:$A$2505,"&lt;"&amp;DATE(E$8+1,1,1)))</f>
        <v/>
      </c>
      <c r="F191" s="57">
        <f>IF($A191="","",SUMIFS('Bill Log'!$F$6:$F$2505,'Bill Log'!$B$6:$B$2505,$A191,'Bill Log'!$A$6:$A$2505,"&gt;="&amp;DATE(F$8,1,1),'Bill Log'!$A$6:$A$2505,"&lt;"&amp;DATE(F$8+1,1,1)))</f>
        <v/>
      </c>
      <c r="G191" s="59">
        <f>IF(OR($A191="",C191=0,D191=0),"",D191/C191-1)</f>
        <v/>
      </c>
      <c r="H191" s="59">
        <f>IF(OR($A191="",D191=0,E191=0),"",E191/D191-1)</f>
        <v/>
      </c>
      <c r="I191" s="59">
        <f>IF(OR($A191="",E191=0,F191=0),"",F191/E191-1)</f>
        <v/>
      </c>
    </row>
    <row r="192" ht="15" customHeight="1" s="36">
      <c r="A192" s="50">
        <f>IF(Lists!A114="","",Lists!A114)</f>
        <v/>
      </c>
      <c r="B192" s="50" t="n"/>
      <c r="C192" s="57">
        <f>IF($A192="","",SUMIFS('Bill Log'!$F$6:$F$2505,'Bill Log'!$B$6:$B$2505,$A192,'Bill Log'!$A$6:$A$2505,"&gt;="&amp;DATE(C$8,1,1),'Bill Log'!$A$6:$A$2505,"&lt;"&amp;DATE(C$8+1,1,1)))</f>
        <v/>
      </c>
      <c r="D192" s="57">
        <f>IF($A192="","",SUMIFS('Bill Log'!$F$6:$F$2505,'Bill Log'!$B$6:$B$2505,$A192,'Bill Log'!$A$6:$A$2505,"&gt;="&amp;DATE(D$8,1,1),'Bill Log'!$A$6:$A$2505,"&lt;"&amp;DATE(D$8+1,1,1)))</f>
        <v/>
      </c>
      <c r="E192" s="57">
        <f>IF($A192="","",SUMIFS('Bill Log'!$F$6:$F$2505,'Bill Log'!$B$6:$B$2505,$A192,'Bill Log'!$A$6:$A$2505,"&gt;="&amp;DATE(E$8,1,1),'Bill Log'!$A$6:$A$2505,"&lt;"&amp;DATE(E$8+1,1,1)))</f>
        <v/>
      </c>
      <c r="F192" s="57">
        <f>IF($A192="","",SUMIFS('Bill Log'!$F$6:$F$2505,'Bill Log'!$B$6:$B$2505,$A192,'Bill Log'!$A$6:$A$2505,"&gt;="&amp;DATE(F$8,1,1),'Bill Log'!$A$6:$A$2505,"&lt;"&amp;DATE(F$8+1,1,1)))</f>
        <v/>
      </c>
      <c r="G192" s="59">
        <f>IF(OR($A192="",C192=0,D192=0),"",D192/C192-1)</f>
        <v/>
      </c>
      <c r="H192" s="59">
        <f>IF(OR($A192="",D192=0,E192=0),"",E192/D192-1)</f>
        <v/>
      </c>
      <c r="I192" s="59">
        <f>IF(OR($A192="",E192=0,F192=0),"",F192/E192-1)</f>
        <v/>
      </c>
    </row>
    <row r="193" ht="15" customHeight="1" s="36">
      <c r="A193" s="50">
        <f>IF(Lists!A115="","",Lists!A115)</f>
        <v/>
      </c>
      <c r="B193" s="50" t="n"/>
      <c r="C193" s="57">
        <f>IF($A193="","",SUMIFS('Bill Log'!$F$6:$F$2505,'Bill Log'!$B$6:$B$2505,$A193,'Bill Log'!$A$6:$A$2505,"&gt;="&amp;DATE(C$8,1,1),'Bill Log'!$A$6:$A$2505,"&lt;"&amp;DATE(C$8+1,1,1)))</f>
        <v/>
      </c>
      <c r="D193" s="57">
        <f>IF($A193="","",SUMIFS('Bill Log'!$F$6:$F$2505,'Bill Log'!$B$6:$B$2505,$A193,'Bill Log'!$A$6:$A$2505,"&gt;="&amp;DATE(D$8,1,1),'Bill Log'!$A$6:$A$2505,"&lt;"&amp;DATE(D$8+1,1,1)))</f>
        <v/>
      </c>
      <c r="E193" s="57">
        <f>IF($A193="","",SUMIFS('Bill Log'!$F$6:$F$2505,'Bill Log'!$B$6:$B$2505,$A193,'Bill Log'!$A$6:$A$2505,"&gt;="&amp;DATE(E$8,1,1),'Bill Log'!$A$6:$A$2505,"&lt;"&amp;DATE(E$8+1,1,1)))</f>
        <v/>
      </c>
      <c r="F193" s="57">
        <f>IF($A193="","",SUMIFS('Bill Log'!$F$6:$F$2505,'Bill Log'!$B$6:$B$2505,$A193,'Bill Log'!$A$6:$A$2505,"&gt;="&amp;DATE(F$8,1,1),'Bill Log'!$A$6:$A$2505,"&lt;"&amp;DATE(F$8+1,1,1)))</f>
        <v/>
      </c>
      <c r="G193" s="59">
        <f>IF(OR($A193="",C193=0,D193=0),"",D193/C193-1)</f>
        <v/>
      </c>
      <c r="H193" s="59">
        <f>IF(OR($A193="",D193=0,E193=0),"",E193/D193-1)</f>
        <v/>
      </c>
      <c r="I193" s="59">
        <f>IF(OR($A193="",E193=0,F193=0),"",F193/E193-1)</f>
        <v/>
      </c>
    </row>
    <row r="194" ht="15" customHeight="1" s="36">
      <c r="A194" s="50">
        <f>IF(Lists!A116="","",Lists!A116)</f>
        <v/>
      </c>
      <c r="B194" s="50" t="n"/>
      <c r="C194" s="57">
        <f>IF($A194="","",SUMIFS('Bill Log'!$F$6:$F$2505,'Bill Log'!$B$6:$B$2505,$A194,'Bill Log'!$A$6:$A$2505,"&gt;="&amp;DATE(C$8,1,1),'Bill Log'!$A$6:$A$2505,"&lt;"&amp;DATE(C$8+1,1,1)))</f>
        <v/>
      </c>
      <c r="D194" s="57">
        <f>IF($A194="","",SUMIFS('Bill Log'!$F$6:$F$2505,'Bill Log'!$B$6:$B$2505,$A194,'Bill Log'!$A$6:$A$2505,"&gt;="&amp;DATE(D$8,1,1),'Bill Log'!$A$6:$A$2505,"&lt;"&amp;DATE(D$8+1,1,1)))</f>
        <v/>
      </c>
      <c r="E194" s="57">
        <f>IF($A194="","",SUMIFS('Bill Log'!$F$6:$F$2505,'Bill Log'!$B$6:$B$2505,$A194,'Bill Log'!$A$6:$A$2505,"&gt;="&amp;DATE(E$8,1,1),'Bill Log'!$A$6:$A$2505,"&lt;"&amp;DATE(E$8+1,1,1)))</f>
        <v/>
      </c>
      <c r="F194" s="57">
        <f>IF($A194="","",SUMIFS('Bill Log'!$F$6:$F$2505,'Bill Log'!$B$6:$B$2505,$A194,'Bill Log'!$A$6:$A$2505,"&gt;="&amp;DATE(F$8,1,1),'Bill Log'!$A$6:$A$2505,"&lt;"&amp;DATE(F$8+1,1,1)))</f>
        <v/>
      </c>
      <c r="G194" s="59">
        <f>IF(OR($A194="",C194=0,D194=0),"",D194/C194-1)</f>
        <v/>
      </c>
      <c r="H194" s="59">
        <f>IF(OR($A194="",D194=0,E194=0),"",E194/D194-1)</f>
        <v/>
      </c>
      <c r="I194" s="59">
        <f>IF(OR($A194="",E194=0,F194=0),"",F194/E194-1)</f>
        <v/>
      </c>
    </row>
    <row r="195" ht="15" customHeight="1" s="36">
      <c r="A195" s="50">
        <f>IF(Lists!A117="","",Lists!A117)</f>
        <v/>
      </c>
      <c r="B195" s="50" t="n"/>
      <c r="C195" s="57">
        <f>IF($A195="","",SUMIFS('Bill Log'!$F$6:$F$2505,'Bill Log'!$B$6:$B$2505,$A195,'Bill Log'!$A$6:$A$2505,"&gt;="&amp;DATE(C$8,1,1),'Bill Log'!$A$6:$A$2505,"&lt;"&amp;DATE(C$8+1,1,1)))</f>
        <v/>
      </c>
      <c r="D195" s="57">
        <f>IF($A195="","",SUMIFS('Bill Log'!$F$6:$F$2505,'Bill Log'!$B$6:$B$2505,$A195,'Bill Log'!$A$6:$A$2505,"&gt;="&amp;DATE(D$8,1,1),'Bill Log'!$A$6:$A$2505,"&lt;"&amp;DATE(D$8+1,1,1)))</f>
        <v/>
      </c>
      <c r="E195" s="57">
        <f>IF($A195="","",SUMIFS('Bill Log'!$F$6:$F$2505,'Bill Log'!$B$6:$B$2505,$A195,'Bill Log'!$A$6:$A$2505,"&gt;="&amp;DATE(E$8,1,1),'Bill Log'!$A$6:$A$2505,"&lt;"&amp;DATE(E$8+1,1,1)))</f>
        <v/>
      </c>
      <c r="F195" s="57">
        <f>IF($A195="","",SUMIFS('Bill Log'!$F$6:$F$2505,'Bill Log'!$B$6:$B$2505,$A195,'Bill Log'!$A$6:$A$2505,"&gt;="&amp;DATE(F$8,1,1),'Bill Log'!$A$6:$A$2505,"&lt;"&amp;DATE(F$8+1,1,1)))</f>
        <v/>
      </c>
      <c r="G195" s="59">
        <f>IF(OR($A195="",C195=0,D195=0),"",D195/C195-1)</f>
        <v/>
      </c>
      <c r="H195" s="59">
        <f>IF(OR($A195="",D195=0,E195=0),"",E195/D195-1)</f>
        <v/>
      </c>
      <c r="I195" s="59">
        <f>IF(OR($A195="",E195=0,F195=0),"",F195/E195-1)</f>
        <v/>
      </c>
    </row>
    <row r="196" ht="15" customHeight="1" s="36">
      <c r="A196" s="50">
        <f>IF(Lists!A118="","",Lists!A118)</f>
        <v/>
      </c>
      <c r="B196" s="50" t="n"/>
      <c r="C196" s="57">
        <f>IF($A196="","",SUMIFS('Bill Log'!$F$6:$F$2505,'Bill Log'!$B$6:$B$2505,$A196,'Bill Log'!$A$6:$A$2505,"&gt;="&amp;DATE(C$8,1,1),'Bill Log'!$A$6:$A$2505,"&lt;"&amp;DATE(C$8+1,1,1)))</f>
        <v/>
      </c>
      <c r="D196" s="57">
        <f>IF($A196="","",SUMIFS('Bill Log'!$F$6:$F$2505,'Bill Log'!$B$6:$B$2505,$A196,'Bill Log'!$A$6:$A$2505,"&gt;="&amp;DATE(D$8,1,1),'Bill Log'!$A$6:$A$2505,"&lt;"&amp;DATE(D$8+1,1,1)))</f>
        <v/>
      </c>
      <c r="E196" s="57">
        <f>IF($A196="","",SUMIFS('Bill Log'!$F$6:$F$2505,'Bill Log'!$B$6:$B$2505,$A196,'Bill Log'!$A$6:$A$2505,"&gt;="&amp;DATE(E$8,1,1),'Bill Log'!$A$6:$A$2505,"&lt;"&amp;DATE(E$8+1,1,1)))</f>
        <v/>
      </c>
      <c r="F196" s="57">
        <f>IF($A196="","",SUMIFS('Bill Log'!$F$6:$F$2505,'Bill Log'!$B$6:$B$2505,$A196,'Bill Log'!$A$6:$A$2505,"&gt;="&amp;DATE(F$8,1,1),'Bill Log'!$A$6:$A$2505,"&lt;"&amp;DATE(F$8+1,1,1)))</f>
        <v/>
      </c>
      <c r="G196" s="59">
        <f>IF(OR($A196="",C196=0,D196=0),"",D196/C196-1)</f>
        <v/>
      </c>
      <c r="H196" s="59">
        <f>IF(OR($A196="",D196=0,E196=0),"",E196/D196-1)</f>
        <v/>
      </c>
      <c r="I196" s="59">
        <f>IF(OR($A196="",E196=0,F196=0),"",F196/E196-1)</f>
        <v/>
      </c>
    </row>
    <row r="197" ht="15" customHeight="1" s="36">
      <c r="A197" s="50">
        <f>IF(Lists!A119="","",Lists!A119)</f>
        <v/>
      </c>
      <c r="B197" s="50" t="n"/>
      <c r="C197" s="57">
        <f>IF($A197="","",SUMIFS('Bill Log'!$F$6:$F$2505,'Bill Log'!$B$6:$B$2505,$A197,'Bill Log'!$A$6:$A$2505,"&gt;="&amp;DATE(C$8,1,1),'Bill Log'!$A$6:$A$2505,"&lt;"&amp;DATE(C$8+1,1,1)))</f>
        <v/>
      </c>
      <c r="D197" s="57">
        <f>IF($A197="","",SUMIFS('Bill Log'!$F$6:$F$2505,'Bill Log'!$B$6:$B$2505,$A197,'Bill Log'!$A$6:$A$2505,"&gt;="&amp;DATE(D$8,1,1),'Bill Log'!$A$6:$A$2505,"&lt;"&amp;DATE(D$8+1,1,1)))</f>
        <v/>
      </c>
      <c r="E197" s="57">
        <f>IF($A197="","",SUMIFS('Bill Log'!$F$6:$F$2505,'Bill Log'!$B$6:$B$2505,$A197,'Bill Log'!$A$6:$A$2505,"&gt;="&amp;DATE(E$8,1,1),'Bill Log'!$A$6:$A$2505,"&lt;"&amp;DATE(E$8+1,1,1)))</f>
        <v/>
      </c>
      <c r="F197" s="57">
        <f>IF($A197="","",SUMIFS('Bill Log'!$F$6:$F$2505,'Bill Log'!$B$6:$B$2505,$A197,'Bill Log'!$A$6:$A$2505,"&gt;="&amp;DATE(F$8,1,1),'Bill Log'!$A$6:$A$2505,"&lt;"&amp;DATE(F$8+1,1,1)))</f>
        <v/>
      </c>
      <c r="G197" s="59">
        <f>IF(OR($A197="",C197=0,D197=0),"",D197/C197-1)</f>
        <v/>
      </c>
      <c r="H197" s="59">
        <f>IF(OR($A197="",D197=0,E197=0),"",E197/D197-1)</f>
        <v/>
      </c>
      <c r="I197" s="59">
        <f>IF(OR($A197="",E197=0,F197=0),"",F197/E197-1)</f>
        <v/>
      </c>
    </row>
    <row r="198" ht="15" customHeight="1" s="36">
      <c r="A198" s="50">
        <f>IF(Lists!A120="","",Lists!A120)</f>
        <v/>
      </c>
      <c r="B198" s="50" t="n"/>
      <c r="C198" s="57">
        <f>IF($A198="","",SUMIFS('Bill Log'!$F$6:$F$2505,'Bill Log'!$B$6:$B$2505,$A198,'Bill Log'!$A$6:$A$2505,"&gt;="&amp;DATE(C$8,1,1),'Bill Log'!$A$6:$A$2505,"&lt;"&amp;DATE(C$8+1,1,1)))</f>
        <v/>
      </c>
      <c r="D198" s="57">
        <f>IF($A198="","",SUMIFS('Bill Log'!$F$6:$F$2505,'Bill Log'!$B$6:$B$2505,$A198,'Bill Log'!$A$6:$A$2505,"&gt;="&amp;DATE(D$8,1,1),'Bill Log'!$A$6:$A$2505,"&lt;"&amp;DATE(D$8+1,1,1)))</f>
        <v/>
      </c>
      <c r="E198" s="57">
        <f>IF($A198="","",SUMIFS('Bill Log'!$F$6:$F$2505,'Bill Log'!$B$6:$B$2505,$A198,'Bill Log'!$A$6:$A$2505,"&gt;="&amp;DATE(E$8,1,1),'Bill Log'!$A$6:$A$2505,"&lt;"&amp;DATE(E$8+1,1,1)))</f>
        <v/>
      </c>
      <c r="F198" s="57">
        <f>IF($A198="","",SUMIFS('Bill Log'!$F$6:$F$2505,'Bill Log'!$B$6:$B$2505,$A198,'Bill Log'!$A$6:$A$2505,"&gt;="&amp;DATE(F$8,1,1),'Bill Log'!$A$6:$A$2505,"&lt;"&amp;DATE(F$8+1,1,1)))</f>
        <v/>
      </c>
      <c r="G198" s="59">
        <f>IF(OR($A198="",C198=0,D198=0),"",D198/C198-1)</f>
        <v/>
      </c>
      <c r="H198" s="59">
        <f>IF(OR($A198="",D198=0,E198=0),"",E198/D198-1)</f>
        <v/>
      </c>
      <c r="I198" s="59">
        <f>IF(OR($A198="",E198=0,F198=0),"",F198/E198-1)</f>
        <v/>
      </c>
    </row>
    <row r="199" ht="15" customHeight="1" s="36">
      <c r="A199" s="50">
        <f>IF(Lists!A121="","",Lists!A121)</f>
        <v/>
      </c>
      <c r="B199" s="50" t="n"/>
      <c r="C199" s="57">
        <f>IF($A199="","",SUMIFS('Bill Log'!$F$6:$F$2505,'Bill Log'!$B$6:$B$2505,$A199,'Bill Log'!$A$6:$A$2505,"&gt;="&amp;DATE(C$8,1,1),'Bill Log'!$A$6:$A$2505,"&lt;"&amp;DATE(C$8+1,1,1)))</f>
        <v/>
      </c>
      <c r="D199" s="57">
        <f>IF($A199="","",SUMIFS('Bill Log'!$F$6:$F$2505,'Bill Log'!$B$6:$B$2505,$A199,'Bill Log'!$A$6:$A$2505,"&gt;="&amp;DATE(D$8,1,1),'Bill Log'!$A$6:$A$2505,"&lt;"&amp;DATE(D$8+1,1,1)))</f>
        <v/>
      </c>
      <c r="E199" s="57">
        <f>IF($A199="","",SUMIFS('Bill Log'!$F$6:$F$2505,'Bill Log'!$B$6:$B$2505,$A199,'Bill Log'!$A$6:$A$2505,"&gt;="&amp;DATE(E$8,1,1),'Bill Log'!$A$6:$A$2505,"&lt;"&amp;DATE(E$8+1,1,1)))</f>
        <v/>
      </c>
      <c r="F199" s="57">
        <f>IF($A199="","",SUMIFS('Bill Log'!$F$6:$F$2505,'Bill Log'!$B$6:$B$2505,$A199,'Bill Log'!$A$6:$A$2505,"&gt;="&amp;DATE(F$8,1,1),'Bill Log'!$A$6:$A$2505,"&lt;"&amp;DATE(F$8+1,1,1)))</f>
        <v/>
      </c>
      <c r="G199" s="59">
        <f>IF(OR($A199="",C199=0,D199=0),"",D199/C199-1)</f>
        <v/>
      </c>
      <c r="H199" s="59">
        <f>IF(OR($A199="",D199=0,E199=0),"",E199/D199-1)</f>
        <v/>
      </c>
      <c r="I199" s="59">
        <f>IF(OR($A199="",E199=0,F199=0),"",F199/E199-1)</f>
        <v/>
      </c>
    </row>
    <row r="200" ht="15" customHeight="1" s="36">
      <c r="A200" s="50">
        <f>IF(Lists!A122="","",Lists!A122)</f>
        <v/>
      </c>
      <c r="B200" s="50" t="n"/>
      <c r="C200" s="57">
        <f>IF($A200="","",SUMIFS('Bill Log'!$F$6:$F$2505,'Bill Log'!$B$6:$B$2505,$A200,'Bill Log'!$A$6:$A$2505,"&gt;="&amp;DATE(C$8,1,1),'Bill Log'!$A$6:$A$2505,"&lt;"&amp;DATE(C$8+1,1,1)))</f>
        <v/>
      </c>
      <c r="D200" s="57">
        <f>IF($A200="","",SUMIFS('Bill Log'!$F$6:$F$2505,'Bill Log'!$B$6:$B$2505,$A200,'Bill Log'!$A$6:$A$2505,"&gt;="&amp;DATE(D$8,1,1),'Bill Log'!$A$6:$A$2505,"&lt;"&amp;DATE(D$8+1,1,1)))</f>
        <v/>
      </c>
      <c r="E200" s="57">
        <f>IF($A200="","",SUMIFS('Bill Log'!$F$6:$F$2505,'Bill Log'!$B$6:$B$2505,$A200,'Bill Log'!$A$6:$A$2505,"&gt;="&amp;DATE(E$8,1,1),'Bill Log'!$A$6:$A$2505,"&lt;"&amp;DATE(E$8+1,1,1)))</f>
        <v/>
      </c>
      <c r="F200" s="57">
        <f>IF($A200="","",SUMIFS('Bill Log'!$F$6:$F$2505,'Bill Log'!$B$6:$B$2505,$A200,'Bill Log'!$A$6:$A$2505,"&gt;="&amp;DATE(F$8,1,1),'Bill Log'!$A$6:$A$2505,"&lt;"&amp;DATE(F$8+1,1,1)))</f>
        <v/>
      </c>
      <c r="G200" s="59">
        <f>IF(OR($A200="",C200=0,D200=0),"",D200/C200-1)</f>
        <v/>
      </c>
      <c r="H200" s="59">
        <f>IF(OR($A200="",D200=0,E200=0),"",E200/D200-1)</f>
        <v/>
      </c>
      <c r="I200" s="59">
        <f>IF(OR($A200="",E200=0,F200=0),"",F200/E200-1)</f>
        <v/>
      </c>
    </row>
    <row r="201" ht="15" customHeight="1" s="36">
      <c r="A201" s="50">
        <f>IF(Lists!A123="","",Lists!A123)</f>
        <v/>
      </c>
      <c r="B201" s="50" t="n"/>
      <c r="C201" s="57">
        <f>IF($A201="","",SUMIFS('Bill Log'!$F$6:$F$2505,'Bill Log'!$B$6:$B$2505,$A201,'Bill Log'!$A$6:$A$2505,"&gt;="&amp;DATE(C$8,1,1),'Bill Log'!$A$6:$A$2505,"&lt;"&amp;DATE(C$8+1,1,1)))</f>
        <v/>
      </c>
      <c r="D201" s="57">
        <f>IF($A201="","",SUMIFS('Bill Log'!$F$6:$F$2505,'Bill Log'!$B$6:$B$2505,$A201,'Bill Log'!$A$6:$A$2505,"&gt;="&amp;DATE(D$8,1,1),'Bill Log'!$A$6:$A$2505,"&lt;"&amp;DATE(D$8+1,1,1)))</f>
        <v/>
      </c>
      <c r="E201" s="57">
        <f>IF($A201="","",SUMIFS('Bill Log'!$F$6:$F$2505,'Bill Log'!$B$6:$B$2505,$A201,'Bill Log'!$A$6:$A$2505,"&gt;="&amp;DATE(E$8,1,1),'Bill Log'!$A$6:$A$2505,"&lt;"&amp;DATE(E$8+1,1,1)))</f>
        <v/>
      </c>
      <c r="F201" s="57">
        <f>IF($A201="","",SUMIFS('Bill Log'!$F$6:$F$2505,'Bill Log'!$B$6:$B$2505,$A201,'Bill Log'!$A$6:$A$2505,"&gt;="&amp;DATE(F$8,1,1),'Bill Log'!$A$6:$A$2505,"&lt;"&amp;DATE(F$8+1,1,1)))</f>
        <v/>
      </c>
      <c r="G201" s="59">
        <f>IF(OR($A201="",C201=0,D201=0),"",D201/C201-1)</f>
        <v/>
      </c>
      <c r="H201" s="59">
        <f>IF(OR($A201="",D201=0,E201=0),"",E201/D201-1)</f>
        <v/>
      </c>
      <c r="I201" s="59">
        <f>IF(OR($A201="",E201=0,F201=0),"",F201/E201-1)</f>
        <v/>
      </c>
    </row>
    <row r="202" ht="15" customHeight="1" s="36">
      <c r="A202" s="50">
        <f>IF(Lists!A124="","",Lists!A124)</f>
        <v/>
      </c>
      <c r="B202" s="50" t="n"/>
      <c r="C202" s="57">
        <f>IF($A202="","",SUMIFS('Bill Log'!$F$6:$F$2505,'Bill Log'!$B$6:$B$2505,$A202,'Bill Log'!$A$6:$A$2505,"&gt;="&amp;DATE(C$8,1,1),'Bill Log'!$A$6:$A$2505,"&lt;"&amp;DATE(C$8+1,1,1)))</f>
        <v/>
      </c>
      <c r="D202" s="57">
        <f>IF($A202="","",SUMIFS('Bill Log'!$F$6:$F$2505,'Bill Log'!$B$6:$B$2505,$A202,'Bill Log'!$A$6:$A$2505,"&gt;="&amp;DATE(D$8,1,1),'Bill Log'!$A$6:$A$2505,"&lt;"&amp;DATE(D$8+1,1,1)))</f>
        <v/>
      </c>
      <c r="E202" s="57">
        <f>IF($A202="","",SUMIFS('Bill Log'!$F$6:$F$2505,'Bill Log'!$B$6:$B$2505,$A202,'Bill Log'!$A$6:$A$2505,"&gt;="&amp;DATE(E$8,1,1),'Bill Log'!$A$6:$A$2505,"&lt;"&amp;DATE(E$8+1,1,1)))</f>
        <v/>
      </c>
      <c r="F202" s="57">
        <f>IF($A202="","",SUMIFS('Bill Log'!$F$6:$F$2505,'Bill Log'!$B$6:$B$2505,$A202,'Bill Log'!$A$6:$A$2505,"&gt;="&amp;DATE(F$8,1,1),'Bill Log'!$A$6:$A$2505,"&lt;"&amp;DATE(F$8+1,1,1)))</f>
        <v/>
      </c>
      <c r="G202" s="59">
        <f>IF(OR($A202="",C202=0,D202=0),"",D202/C202-1)</f>
        <v/>
      </c>
      <c r="H202" s="59">
        <f>IF(OR($A202="",D202=0,E202=0),"",E202/D202-1)</f>
        <v/>
      </c>
      <c r="I202" s="59">
        <f>IF(OR($A202="",E202=0,F202=0),"",F202/E202-1)</f>
        <v/>
      </c>
    </row>
    <row r="203" ht="15" customHeight="1" s="36">
      <c r="A203" s="50">
        <f>IF(Lists!A125="","",Lists!A125)</f>
        <v/>
      </c>
      <c r="B203" s="50" t="n"/>
      <c r="C203" s="57">
        <f>IF($A203="","",SUMIFS('Bill Log'!$F$6:$F$2505,'Bill Log'!$B$6:$B$2505,$A203,'Bill Log'!$A$6:$A$2505,"&gt;="&amp;DATE(C$8,1,1),'Bill Log'!$A$6:$A$2505,"&lt;"&amp;DATE(C$8+1,1,1)))</f>
        <v/>
      </c>
      <c r="D203" s="57">
        <f>IF($A203="","",SUMIFS('Bill Log'!$F$6:$F$2505,'Bill Log'!$B$6:$B$2505,$A203,'Bill Log'!$A$6:$A$2505,"&gt;="&amp;DATE(D$8,1,1),'Bill Log'!$A$6:$A$2505,"&lt;"&amp;DATE(D$8+1,1,1)))</f>
        <v/>
      </c>
      <c r="E203" s="57">
        <f>IF($A203="","",SUMIFS('Bill Log'!$F$6:$F$2505,'Bill Log'!$B$6:$B$2505,$A203,'Bill Log'!$A$6:$A$2505,"&gt;="&amp;DATE(E$8,1,1),'Bill Log'!$A$6:$A$2505,"&lt;"&amp;DATE(E$8+1,1,1)))</f>
        <v/>
      </c>
      <c r="F203" s="57">
        <f>IF($A203="","",SUMIFS('Bill Log'!$F$6:$F$2505,'Bill Log'!$B$6:$B$2505,$A203,'Bill Log'!$A$6:$A$2505,"&gt;="&amp;DATE(F$8,1,1),'Bill Log'!$A$6:$A$2505,"&lt;"&amp;DATE(F$8+1,1,1)))</f>
        <v/>
      </c>
      <c r="G203" s="59">
        <f>IF(OR($A203="",C203=0,D203=0),"",D203/C203-1)</f>
        <v/>
      </c>
      <c r="H203" s="59">
        <f>IF(OR($A203="",D203=0,E203=0),"",E203/D203-1)</f>
        <v/>
      </c>
      <c r="I203" s="59">
        <f>IF(OR($A203="",E203=0,F203=0),"",F203/E203-1)</f>
        <v/>
      </c>
    </row>
    <row r="204" ht="15" customHeight="1" s="36">
      <c r="A204" s="50">
        <f>IF(Lists!A126="","",Lists!A126)</f>
        <v/>
      </c>
      <c r="B204" s="50" t="n"/>
      <c r="C204" s="57">
        <f>IF($A204="","",SUMIFS('Bill Log'!$F$6:$F$2505,'Bill Log'!$B$6:$B$2505,$A204,'Bill Log'!$A$6:$A$2505,"&gt;="&amp;DATE(C$8,1,1),'Bill Log'!$A$6:$A$2505,"&lt;"&amp;DATE(C$8+1,1,1)))</f>
        <v/>
      </c>
      <c r="D204" s="57">
        <f>IF($A204="","",SUMIFS('Bill Log'!$F$6:$F$2505,'Bill Log'!$B$6:$B$2505,$A204,'Bill Log'!$A$6:$A$2505,"&gt;="&amp;DATE(D$8,1,1),'Bill Log'!$A$6:$A$2505,"&lt;"&amp;DATE(D$8+1,1,1)))</f>
        <v/>
      </c>
      <c r="E204" s="57">
        <f>IF($A204="","",SUMIFS('Bill Log'!$F$6:$F$2505,'Bill Log'!$B$6:$B$2505,$A204,'Bill Log'!$A$6:$A$2505,"&gt;="&amp;DATE(E$8,1,1),'Bill Log'!$A$6:$A$2505,"&lt;"&amp;DATE(E$8+1,1,1)))</f>
        <v/>
      </c>
      <c r="F204" s="57">
        <f>IF($A204="","",SUMIFS('Bill Log'!$F$6:$F$2505,'Bill Log'!$B$6:$B$2505,$A204,'Bill Log'!$A$6:$A$2505,"&gt;="&amp;DATE(F$8,1,1),'Bill Log'!$A$6:$A$2505,"&lt;"&amp;DATE(F$8+1,1,1)))</f>
        <v/>
      </c>
      <c r="G204" s="59">
        <f>IF(OR($A204="",C204=0,D204=0),"",D204/C204-1)</f>
        <v/>
      </c>
      <c r="H204" s="59">
        <f>IF(OR($A204="",D204=0,E204=0),"",E204/D204-1)</f>
        <v/>
      </c>
      <c r="I204" s="59">
        <f>IF(OR($A204="",E204=0,F204=0),"",F204/E204-1)</f>
        <v/>
      </c>
    </row>
    <row r="205" ht="15" customHeight="1" s="36">
      <c r="A205" s="50">
        <f>IF(Lists!A127="","",Lists!A127)</f>
        <v/>
      </c>
      <c r="B205" s="50" t="n"/>
      <c r="C205" s="57">
        <f>IF($A205="","",SUMIFS('Bill Log'!$F$6:$F$2505,'Bill Log'!$B$6:$B$2505,$A205,'Bill Log'!$A$6:$A$2505,"&gt;="&amp;DATE(C$8,1,1),'Bill Log'!$A$6:$A$2505,"&lt;"&amp;DATE(C$8+1,1,1)))</f>
        <v/>
      </c>
      <c r="D205" s="57">
        <f>IF($A205="","",SUMIFS('Bill Log'!$F$6:$F$2505,'Bill Log'!$B$6:$B$2505,$A205,'Bill Log'!$A$6:$A$2505,"&gt;="&amp;DATE(D$8,1,1),'Bill Log'!$A$6:$A$2505,"&lt;"&amp;DATE(D$8+1,1,1)))</f>
        <v/>
      </c>
      <c r="E205" s="57">
        <f>IF($A205="","",SUMIFS('Bill Log'!$F$6:$F$2505,'Bill Log'!$B$6:$B$2505,$A205,'Bill Log'!$A$6:$A$2505,"&gt;="&amp;DATE(E$8,1,1),'Bill Log'!$A$6:$A$2505,"&lt;"&amp;DATE(E$8+1,1,1)))</f>
        <v/>
      </c>
      <c r="F205" s="57">
        <f>IF($A205="","",SUMIFS('Bill Log'!$F$6:$F$2505,'Bill Log'!$B$6:$B$2505,$A205,'Bill Log'!$A$6:$A$2505,"&gt;="&amp;DATE(F$8,1,1),'Bill Log'!$A$6:$A$2505,"&lt;"&amp;DATE(F$8+1,1,1)))</f>
        <v/>
      </c>
      <c r="G205" s="59">
        <f>IF(OR($A205="",C205=0,D205=0),"",D205/C205-1)</f>
        <v/>
      </c>
      <c r="H205" s="59">
        <f>IF(OR($A205="",D205=0,E205=0),"",E205/D205-1)</f>
        <v/>
      </c>
      <c r="I205" s="59">
        <f>IF(OR($A205="",E205=0,F205=0),"",F205/E205-1)</f>
        <v/>
      </c>
    </row>
    <row r="206" ht="15" customHeight="1" s="36">
      <c r="A206" s="50">
        <f>IF(Lists!A128="","",Lists!A128)</f>
        <v/>
      </c>
      <c r="B206" s="50" t="n"/>
      <c r="C206" s="57">
        <f>IF($A206="","",SUMIFS('Bill Log'!$F$6:$F$2505,'Bill Log'!$B$6:$B$2505,$A206,'Bill Log'!$A$6:$A$2505,"&gt;="&amp;DATE(C$8,1,1),'Bill Log'!$A$6:$A$2505,"&lt;"&amp;DATE(C$8+1,1,1)))</f>
        <v/>
      </c>
      <c r="D206" s="57">
        <f>IF($A206="","",SUMIFS('Bill Log'!$F$6:$F$2505,'Bill Log'!$B$6:$B$2505,$A206,'Bill Log'!$A$6:$A$2505,"&gt;="&amp;DATE(D$8,1,1),'Bill Log'!$A$6:$A$2505,"&lt;"&amp;DATE(D$8+1,1,1)))</f>
        <v/>
      </c>
      <c r="E206" s="57">
        <f>IF($A206="","",SUMIFS('Bill Log'!$F$6:$F$2505,'Bill Log'!$B$6:$B$2505,$A206,'Bill Log'!$A$6:$A$2505,"&gt;="&amp;DATE(E$8,1,1),'Bill Log'!$A$6:$A$2505,"&lt;"&amp;DATE(E$8+1,1,1)))</f>
        <v/>
      </c>
      <c r="F206" s="57">
        <f>IF($A206="","",SUMIFS('Bill Log'!$F$6:$F$2505,'Bill Log'!$B$6:$B$2505,$A206,'Bill Log'!$A$6:$A$2505,"&gt;="&amp;DATE(F$8,1,1),'Bill Log'!$A$6:$A$2505,"&lt;"&amp;DATE(F$8+1,1,1)))</f>
        <v/>
      </c>
      <c r="G206" s="59">
        <f>IF(OR($A206="",C206=0,D206=0),"",D206/C206-1)</f>
        <v/>
      </c>
      <c r="H206" s="59">
        <f>IF(OR($A206="",D206=0,E206=0),"",E206/D206-1)</f>
        <v/>
      </c>
      <c r="I206" s="59">
        <f>IF(OR($A206="",E206=0,F206=0),"",F206/E206-1)</f>
        <v/>
      </c>
    </row>
    <row r="207" ht="15" customHeight="1" s="36">
      <c r="A207" s="50">
        <f>IF(Lists!A129="","",Lists!A129)</f>
        <v/>
      </c>
      <c r="B207" s="50" t="n"/>
      <c r="C207" s="57">
        <f>IF($A207="","",SUMIFS('Bill Log'!$F$6:$F$2505,'Bill Log'!$B$6:$B$2505,$A207,'Bill Log'!$A$6:$A$2505,"&gt;="&amp;DATE(C$8,1,1),'Bill Log'!$A$6:$A$2505,"&lt;"&amp;DATE(C$8+1,1,1)))</f>
        <v/>
      </c>
      <c r="D207" s="57">
        <f>IF($A207="","",SUMIFS('Bill Log'!$F$6:$F$2505,'Bill Log'!$B$6:$B$2505,$A207,'Bill Log'!$A$6:$A$2505,"&gt;="&amp;DATE(D$8,1,1),'Bill Log'!$A$6:$A$2505,"&lt;"&amp;DATE(D$8+1,1,1)))</f>
        <v/>
      </c>
      <c r="E207" s="57">
        <f>IF($A207="","",SUMIFS('Bill Log'!$F$6:$F$2505,'Bill Log'!$B$6:$B$2505,$A207,'Bill Log'!$A$6:$A$2505,"&gt;="&amp;DATE(E$8,1,1),'Bill Log'!$A$6:$A$2505,"&lt;"&amp;DATE(E$8+1,1,1)))</f>
        <v/>
      </c>
      <c r="F207" s="57">
        <f>IF($A207="","",SUMIFS('Bill Log'!$F$6:$F$2505,'Bill Log'!$B$6:$B$2505,$A207,'Bill Log'!$A$6:$A$2505,"&gt;="&amp;DATE(F$8,1,1),'Bill Log'!$A$6:$A$2505,"&lt;"&amp;DATE(F$8+1,1,1)))</f>
        <v/>
      </c>
      <c r="G207" s="59">
        <f>IF(OR($A207="",C207=0,D207=0),"",D207/C207-1)</f>
        <v/>
      </c>
      <c r="H207" s="59">
        <f>IF(OR($A207="",D207=0,E207=0),"",E207/D207-1)</f>
        <v/>
      </c>
      <c r="I207" s="59">
        <f>IF(OR($A207="",E207=0,F207=0),"",F207/E207-1)</f>
        <v/>
      </c>
    </row>
    <row r="208" ht="15" customHeight="1" s="36">
      <c r="A208" s="50">
        <f>IF(Lists!A130="","",Lists!A130)</f>
        <v/>
      </c>
      <c r="B208" s="50" t="n"/>
      <c r="C208" s="57">
        <f>IF($A208="","",SUMIFS('Bill Log'!$F$6:$F$2505,'Bill Log'!$B$6:$B$2505,$A208,'Bill Log'!$A$6:$A$2505,"&gt;="&amp;DATE(C$8,1,1),'Bill Log'!$A$6:$A$2505,"&lt;"&amp;DATE(C$8+1,1,1)))</f>
        <v/>
      </c>
      <c r="D208" s="57">
        <f>IF($A208="","",SUMIFS('Bill Log'!$F$6:$F$2505,'Bill Log'!$B$6:$B$2505,$A208,'Bill Log'!$A$6:$A$2505,"&gt;="&amp;DATE(D$8,1,1),'Bill Log'!$A$6:$A$2505,"&lt;"&amp;DATE(D$8+1,1,1)))</f>
        <v/>
      </c>
      <c r="E208" s="57">
        <f>IF($A208="","",SUMIFS('Bill Log'!$F$6:$F$2505,'Bill Log'!$B$6:$B$2505,$A208,'Bill Log'!$A$6:$A$2505,"&gt;="&amp;DATE(E$8,1,1),'Bill Log'!$A$6:$A$2505,"&lt;"&amp;DATE(E$8+1,1,1)))</f>
        <v/>
      </c>
      <c r="F208" s="57">
        <f>IF($A208="","",SUMIFS('Bill Log'!$F$6:$F$2505,'Bill Log'!$B$6:$B$2505,$A208,'Bill Log'!$A$6:$A$2505,"&gt;="&amp;DATE(F$8,1,1),'Bill Log'!$A$6:$A$2505,"&lt;"&amp;DATE(F$8+1,1,1)))</f>
        <v/>
      </c>
      <c r="G208" s="59">
        <f>IF(OR($A208="",C208=0,D208=0),"",D208/C208-1)</f>
        <v/>
      </c>
      <c r="H208" s="59">
        <f>IF(OR($A208="",D208=0,E208=0),"",E208/D208-1)</f>
        <v/>
      </c>
      <c r="I208" s="59">
        <f>IF(OR($A208="",E208=0,F208=0),"",F208/E208-1)</f>
        <v/>
      </c>
    </row>
    <row r="209" ht="15" customHeight="1" s="36">
      <c r="A209" s="50">
        <f>IF(Lists!A131="","",Lists!A131)</f>
        <v/>
      </c>
      <c r="B209" s="50" t="n"/>
      <c r="C209" s="57">
        <f>IF($A209="","",SUMIFS('Bill Log'!$F$6:$F$2505,'Bill Log'!$B$6:$B$2505,$A209,'Bill Log'!$A$6:$A$2505,"&gt;="&amp;DATE(C$8,1,1),'Bill Log'!$A$6:$A$2505,"&lt;"&amp;DATE(C$8+1,1,1)))</f>
        <v/>
      </c>
      <c r="D209" s="57">
        <f>IF($A209="","",SUMIFS('Bill Log'!$F$6:$F$2505,'Bill Log'!$B$6:$B$2505,$A209,'Bill Log'!$A$6:$A$2505,"&gt;="&amp;DATE(D$8,1,1),'Bill Log'!$A$6:$A$2505,"&lt;"&amp;DATE(D$8+1,1,1)))</f>
        <v/>
      </c>
      <c r="E209" s="57">
        <f>IF($A209="","",SUMIFS('Bill Log'!$F$6:$F$2505,'Bill Log'!$B$6:$B$2505,$A209,'Bill Log'!$A$6:$A$2505,"&gt;="&amp;DATE(E$8,1,1),'Bill Log'!$A$6:$A$2505,"&lt;"&amp;DATE(E$8+1,1,1)))</f>
        <v/>
      </c>
      <c r="F209" s="57">
        <f>IF($A209="","",SUMIFS('Bill Log'!$F$6:$F$2505,'Bill Log'!$B$6:$B$2505,$A209,'Bill Log'!$A$6:$A$2505,"&gt;="&amp;DATE(F$8,1,1),'Bill Log'!$A$6:$A$2505,"&lt;"&amp;DATE(F$8+1,1,1)))</f>
        <v/>
      </c>
      <c r="G209" s="59">
        <f>IF(OR($A209="",C209=0,D209=0),"",D209/C209-1)</f>
        <v/>
      </c>
      <c r="H209" s="59">
        <f>IF(OR($A209="",D209=0,E209=0),"",E209/D209-1)</f>
        <v/>
      </c>
      <c r="I209" s="59">
        <f>IF(OR($A209="",E209=0,F209=0),"",F209/E209-1)</f>
        <v/>
      </c>
    </row>
    <row r="210" ht="15" customHeight="1" s="36">
      <c r="A210" s="50">
        <f>IF(Lists!A132="","",Lists!A132)</f>
        <v/>
      </c>
      <c r="B210" s="50" t="n"/>
      <c r="C210" s="57">
        <f>IF($A210="","",SUMIFS('Bill Log'!$F$6:$F$2505,'Bill Log'!$B$6:$B$2505,$A210,'Bill Log'!$A$6:$A$2505,"&gt;="&amp;DATE(C$8,1,1),'Bill Log'!$A$6:$A$2505,"&lt;"&amp;DATE(C$8+1,1,1)))</f>
        <v/>
      </c>
      <c r="D210" s="57">
        <f>IF($A210="","",SUMIFS('Bill Log'!$F$6:$F$2505,'Bill Log'!$B$6:$B$2505,$A210,'Bill Log'!$A$6:$A$2505,"&gt;="&amp;DATE(D$8,1,1),'Bill Log'!$A$6:$A$2505,"&lt;"&amp;DATE(D$8+1,1,1)))</f>
        <v/>
      </c>
      <c r="E210" s="57">
        <f>IF($A210="","",SUMIFS('Bill Log'!$F$6:$F$2505,'Bill Log'!$B$6:$B$2505,$A210,'Bill Log'!$A$6:$A$2505,"&gt;="&amp;DATE(E$8,1,1),'Bill Log'!$A$6:$A$2505,"&lt;"&amp;DATE(E$8+1,1,1)))</f>
        <v/>
      </c>
      <c r="F210" s="57">
        <f>IF($A210="","",SUMIFS('Bill Log'!$F$6:$F$2505,'Bill Log'!$B$6:$B$2505,$A210,'Bill Log'!$A$6:$A$2505,"&gt;="&amp;DATE(F$8,1,1),'Bill Log'!$A$6:$A$2505,"&lt;"&amp;DATE(F$8+1,1,1)))</f>
        <v/>
      </c>
      <c r="G210" s="59">
        <f>IF(OR($A210="",C210=0,D210=0),"",D210/C210-1)</f>
        <v/>
      </c>
      <c r="H210" s="59">
        <f>IF(OR($A210="",D210=0,E210=0),"",E210/D210-1)</f>
        <v/>
      </c>
      <c r="I210" s="59">
        <f>IF(OR($A210="",E210=0,F210=0),"",F210/E210-1)</f>
        <v/>
      </c>
    </row>
    <row r="211" ht="15" customHeight="1" s="36">
      <c r="A211" s="50">
        <f>IF(Lists!A133="","",Lists!A133)</f>
        <v/>
      </c>
      <c r="B211" s="50" t="n"/>
      <c r="C211" s="57">
        <f>IF($A211="","",SUMIFS('Bill Log'!$F$6:$F$2505,'Bill Log'!$B$6:$B$2505,$A211,'Bill Log'!$A$6:$A$2505,"&gt;="&amp;DATE(C$8,1,1),'Bill Log'!$A$6:$A$2505,"&lt;"&amp;DATE(C$8+1,1,1)))</f>
        <v/>
      </c>
      <c r="D211" s="57">
        <f>IF($A211="","",SUMIFS('Bill Log'!$F$6:$F$2505,'Bill Log'!$B$6:$B$2505,$A211,'Bill Log'!$A$6:$A$2505,"&gt;="&amp;DATE(D$8,1,1),'Bill Log'!$A$6:$A$2505,"&lt;"&amp;DATE(D$8+1,1,1)))</f>
        <v/>
      </c>
      <c r="E211" s="57">
        <f>IF($A211="","",SUMIFS('Bill Log'!$F$6:$F$2505,'Bill Log'!$B$6:$B$2505,$A211,'Bill Log'!$A$6:$A$2505,"&gt;="&amp;DATE(E$8,1,1),'Bill Log'!$A$6:$A$2505,"&lt;"&amp;DATE(E$8+1,1,1)))</f>
        <v/>
      </c>
      <c r="F211" s="57">
        <f>IF($A211="","",SUMIFS('Bill Log'!$F$6:$F$2505,'Bill Log'!$B$6:$B$2505,$A211,'Bill Log'!$A$6:$A$2505,"&gt;="&amp;DATE(F$8,1,1),'Bill Log'!$A$6:$A$2505,"&lt;"&amp;DATE(F$8+1,1,1)))</f>
        <v/>
      </c>
      <c r="G211" s="59">
        <f>IF(OR($A211="",C211=0,D211=0),"",D211/C211-1)</f>
        <v/>
      </c>
      <c r="H211" s="59">
        <f>IF(OR($A211="",D211=0,E211=0),"",E211/D211-1)</f>
        <v/>
      </c>
      <c r="I211" s="59">
        <f>IF(OR($A211="",E211=0,F211=0),"",F211/E211-1)</f>
        <v/>
      </c>
    </row>
    <row r="212" ht="15" customHeight="1" s="36">
      <c r="A212" s="50">
        <f>IF(Lists!A134="","",Lists!A134)</f>
        <v/>
      </c>
      <c r="B212" s="50" t="n"/>
      <c r="C212" s="57">
        <f>IF($A212="","",SUMIFS('Bill Log'!$F$6:$F$2505,'Bill Log'!$B$6:$B$2505,$A212,'Bill Log'!$A$6:$A$2505,"&gt;="&amp;DATE(C$8,1,1),'Bill Log'!$A$6:$A$2505,"&lt;"&amp;DATE(C$8+1,1,1)))</f>
        <v/>
      </c>
      <c r="D212" s="57">
        <f>IF($A212="","",SUMIFS('Bill Log'!$F$6:$F$2505,'Bill Log'!$B$6:$B$2505,$A212,'Bill Log'!$A$6:$A$2505,"&gt;="&amp;DATE(D$8,1,1),'Bill Log'!$A$6:$A$2505,"&lt;"&amp;DATE(D$8+1,1,1)))</f>
        <v/>
      </c>
      <c r="E212" s="57">
        <f>IF($A212="","",SUMIFS('Bill Log'!$F$6:$F$2505,'Bill Log'!$B$6:$B$2505,$A212,'Bill Log'!$A$6:$A$2505,"&gt;="&amp;DATE(E$8,1,1),'Bill Log'!$A$6:$A$2505,"&lt;"&amp;DATE(E$8+1,1,1)))</f>
        <v/>
      </c>
      <c r="F212" s="57">
        <f>IF($A212="","",SUMIFS('Bill Log'!$F$6:$F$2505,'Bill Log'!$B$6:$B$2505,$A212,'Bill Log'!$A$6:$A$2505,"&gt;="&amp;DATE(F$8,1,1),'Bill Log'!$A$6:$A$2505,"&lt;"&amp;DATE(F$8+1,1,1)))</f>
        <v/>
      </c>
      <c r="G212" s="59">
        <f>IF(OR($A212="",C212=0,D212=0),"",D212/C212-1)</f>
        <v/>
      </c>
      <c r="H212" s="59">
        <f>IF(OR($A212="",D212=0,E212=0),"",E212/D212-1)</f>
        <v/>
      </c>
      <c r="I212" s="59">
        <f>IF(OR($A212="",E212=0,F212=0),"",F212/E212-1)</f>
        <v/>
      </c>
    </row>
    <row r="213" ht="15" customHeight="1" s="36">
      <c r="A213" s="50">
        <f>IF(Lists!A135="","",Lists!A135)</f>
        <v/>
      </c>
      <c r="B213" s="50" t="n"/>
      <c r="C213" s="57">
        <f>IF($A213="","",SUMIFS('Bill Log'!$F$6:$F$2505,'Bill Log'!$B$6:$B$2505,$A213,'Bill Log'!$A$6:$A$2505,"&gt;="&amp;DATE(C$8,1,1),'Bill Log'!$A$6:$A$2505,"&lt;"&amp;DATE(C$8+1,1,1)))</f>
        <v/>
      </c>
      <c r="D213" s="57">
        <f>IF($A213="","",SUMIFS('Bill Log'!$F$6:$F$2505,'Bill Log'!$B$6:$B$2505,$A213,'Bill Log'!$A$6:$A$2505,"&gt;="&amp;DATE(D$8,1,1),'Bill Log'!$A$6:$A$2505,"&lt;"&amp;DATE(D$8+1,1,1)))</f>
        <v/>
      </c>
      <c r="E213" s="57">
        <f>IF($A213="","",SUMIFS('Bill Log'!$F$6:$F$2505,'Bill Log'!$B$6:$B$2505,$A213,'Bill Log'!$A$6:$A$2505,"&gt;="&amp;DATE(E$8,1,1),'Bill Log'!$A$6:$A$2505,"&lt;"&amp;DATE(E$8+1,1,1)))</f>
        <v/>
      </c>
      <c r="F213" s="57">
        <f>IF($A213="","",SUMIFS('Bill Log'!$F$6:$F$2505,'Bill Log'!$B$6:$B$2505,$A213,'Bill Log'!$A$6:$A$2505,"&gt;="&amp;DATE(F$8,1,1),'Bill Log'!$A$6:$A$2505,"&lt;"&amp;DATE(F$8+1,1,1)))</f>
        <v/>
      </c>
      <c r="G213" s="59">
        <f>IF(OR($A213="",C213=0,D213=0),"",D213/C213-1)</f>
        <v/>
      </c>
      <c r="H213" s="59">
        <f>IF(OR($A213="",D213=0,E213=0),"",E213/D213-1)</f>
        <v/>
      </c>
      <c r="I213" s="59">
        <f>IF(OR($A213="",E213=0,F213=0),"",F213/E213-1)</f>
        <v/>
      </c>
    </row>
    <row r="214" ht="15" customHeight="1" s="36">
      <c r="A214" s="50">
        <f>IF(Lists!A136="","",Lists!A136)</f>
        <v/>
      </c>
      <c r="B214" s="50" t="n"/>
      <c r="C214" s="57">
        <f>IF($A214="","",SUMIFS('Bill Log'!$F$6:$F$2505,'Bill Log'!$B$6:$B$2505,$A214,'Bill Log'!$A$6:$A$2505,"&gt;="&amp;DATE(C$8,1,1),'Bill Log'!$A$6:$A$2505,"&lt;"&amp;DATE(C$8+1,1,1)))</f>
        <v/>
      </c>
      <c r="D214" s="57">
        <f>IF($A214="","",SUMIFS('Bill Log'!$F$6:$F$2505,'Bill Log'!$B$6:$B$2505,$A214,'Bill Log'!$A$6:$A$2505,"&gt;="&amp;DATE(D$8,1,1),'Bill Log'!$A$6:$A$2505,"&lt;"&amp;DATE(D$8+1,1,1)))</f>
        <v/>
      </c>
      <c r="E214" s="57">
        <f>IF($A214="","",SUMIFS('Bill Log'!$F$6:$F$2505,'Bill Log'!$B$6:$B$2505,$A214,'Bill Log'!$A$6:$A$2505,"&gt;="&amp;DATE(E$8,1,1),'Bill Log'!$A$6:$A$2505,"&lt;"&amp;DATE(E$8+1,1,1)))</f>
        <v/>
      </c>
      <c r="F214" s="57">
        <f>IF($A214="","",SUMIFS('Bill Log'!$F$6:$F$2505,'Bill Log'!$B$6:$B$2505,$A214,'Bill Log'!$A$6:$A$2505,"&gt;="&amp;DATE(F$8,1,1),'Bill Log'!$A$6:$A$2505,"&lt;"&amp;DATE(F$8+1,1,1)))</f>
        <v/>
      </c>
      <c r="G214" s="59">
        <f>IF(OR($A214="",C214=0,D214=0),"",D214/C214-1)</f>
        <v/>
      </c>
      <c r="H214" s="59">
        <f>IF(OR($A214="",D214=0,E214=0),"",E214/D214-1)</f>
        <v/>
      </c>
      <c r="I214" s="59">
        <f>IF(OR($A214="",E214=0,F214=0),"",F214/E214-1)</f>
        <v/>
      </c>
    </row>
    <row r="215" ht="15" customHeight="1" s="36">
      <c r="A215" s="50">
        <f>IF(Lists!A137="","",Lists!A137)</f>
        <v/>
      </c>
      <c r="B215" s="50" t="n"/>
      <c r="C215" s="57">
        <f>IF($A215="","",SUMIFS('Bill Log'!$F$6:$F$2505,'Bill Log'!$B$6:$B$2505,$A215,'Bill Log'!$A$6:$A$2505,"&gt;="&amp;DATE(C$8,1,1),'Bill Log'!$A$6:$A$2505,"&lt;"&amp;DATE(C$8+1,1,1)))</f>
        <v/>
      </c>
      <c r="D215" s="57">
        <f>IF($A215="","",SUMIFS('Bill Log'!$F$6:$F$2505,'Bill Log'!$B$6:$B$2505,$A215,'Bill Log'!$A$6:$A$2505,"&gt;="&amp;DATE(D$8,1,1),'Bill Log'!$A$6:$A$2505,"&lt;"&amp;DATE(D$8+1,1,1)))</f>
        <v/>
      </c>
      <c r="E215" s="57">
        <f>IF($A215="","",SUMIFS('Bill Log'!$F$6:$F$2505,'Bill Log'!$B$6:$B$2505,$A215,'Bill Log'!$A$6:$A$2505,"&gt;="&amp;DATE(E$8,1,1),'Bill Log'!$A$6:$A$2505,"&lt;"&amp;DATE(E$8+1,1,1)))</f>
        <v/>
      </c>
      <c r="F215" s="57">
        <f>IF($A215="","",SUMIFS('Bill Log'!$F$6:$F$2505,'Bill Log'!$B$6:$B$2505,$A215,'Bill Log'!$A$6:$A$2505,"&gt;="&amp;DATE(F$8,1,1),'Bill Log'!$A$6:$A$2505,"&lt;"&amp;DATE(F$8+1,1,1)))</f>
        <v/>
      </c>
      <c r="G215" s="59">
        <f>IF(OR($A215="",C215=0,D215=0),"",D215/C215-1)</f>
        <v/>
      </c>
      <c r="H215" s="59">
        <f>IF(OR($A215="",D215=0,E215=0),"",E215/D215-1)</f>
        <v/>
      </c>
      <c r="I215" s="59">
        <f>IF(OR($A215="",E215=0,F215=0),"",F215/E215-1)</f>
        <v/>
      </c>
    </row>
    <row r="216" ht="15" customHeight="1" s="36">
      <c r="A216" s="50">
        <f>IF(Lists!A138="","",Lists!A138)</f>
        <v/>
      </c>
      <c r="B216" s="50" t="n"/>
      <c r="C216" s="57">
        <f>IF($A216="","",SUMIFS('Bill Log'!$F$6:$F$2505,'Bill Log'!$B$6:$B$2505,$A216,'Bill Log'!$A$6:$A$2505,"&gt;="&amp;DATE(C$8,1,1),'Bill Log'!$A$6:$A$2505,"&lt;"&amp;DATE(C$8+1,1,1)))</f>
        <v/>
      </c>
      <c r="D216" s="57">
        <f>IF($A216="","",SUMIFS('Bill Log'!$F$6:$F$2505,'Bill Log'!$B$6:$B$2505,$A216,'Bill Log'!$A$6:$A$2505,"&gt;="&amp;DATE(D$8,1,1),'Bill Log'!$A$6:$A$2505,"&lt;"&amp;DATE(D$8+1,1,1)))</f>
        <v/>
      </c>
      <c r="E216" s="57">
        <f>IF($A216="","",SUMIFS('Bill Log'!$F$6:$F$2505,'Bill Log'!$B$6:$B$2505,$A216,'Bill Log'!$A$6:$A$2505,"&gt;="&amp;DATE(E$8,1,1),'Bill Log'!$A$6:$A$2505,"&lt;"&amp;DATE(E$8+1,1,1)))</f>
        <v/>
      </c>
      <c r="F216" s="57">
        <f>IF($A216="","",SUMIFS('Bill Log'!$F$6:$F$2505,'Bill Log'!$B$6:$B$2505,$A216,'Bill Log'!$A$6:$A$2505,"&gt;="&amp;DATE(F$8,1,1),'Bill Log'!$A$6:$A$2505,"&lt;"&amp;DATE(F$8+1,1,1)))</f>
        <v/>
      </c>
      <c r="G216" s="59">
        <f>IF(OR($A216="",C216=0,D216=0),"",D216/C216-1)</f>
        <v/>
      </c>
      <c r="H216" s="59">
        <f>IF(OR($A216="",D216=0,E216=0),"",E216/D216-1)</f>
        <v/>
      </c>
      <c r="I216" s="59">
        <f>IF(OR($A216="",E216=0,F216=0),"",F216/E216-1)</f>
        <v/>
      </c>
    </row>
    <row r="217" ht="15" customHeight="1" s="36">
      <c r="A217" s="50">
        <f>IF(Lists!A139="","",Lists!A139)</f>
        <v/>
      </c>
      <c r="B217" s="50" t="n"/>
      <c r="C217" s="57">
        <f>IF($A217="","",SUMIFS('Bill Log'!$F$6:$F$2505,'Bill Log'!$B$6:$B$2505,$A217,'Bill Log'!$A$6:$A$2505,"&gt;="&amp;DATE(C$8,1,1),'Bill Log'!$A$6:$A$2505,"&lt;"&amp;DATE(C$8+1,1,1)))</f>
        <v/>
      </c>
      <c r="D217" s="57">
        <f>IF($A217="","",SUMIFS('Bill Log'!$F$6:$F$2505,'Bill Log'!$B$6:$B$2505,$A217,'Bill Log'!$A$6:$A$2505,"&gt;="&amp;DATE(D$8,1,1),'Bill Log'!$A$6:$A$2505,"&lt;"&amp;DATE(D$8+1,1,1)))</f>
        <v/>
      </c>
      <c r="E217" s="57">
        <f>IF($A217="","",SUMIFS('Bill Log'!$F$6:$F$2505,'Bill Log'!$B$6:$B$2505,$A217,'Bill Log'!$A$6:$A$2505,"&gt;="&amp;DATE(E$8,1,1),'Bill Log'!$A$6:$A$2505,"&lt;"&amp;DATE(E$8+1,1,1)))</f>
        <v/>
      </c>
      <c r="F217" s="57">
        <f>IF($A217="","",SUMIFS('Bill Log'!$F$6:$F$2505,'Bill Log'!$B$6:$B$2505,$A217,'Bill Log'!$A$6:$A$2505,"&gt;="&amp;DATE(F$8,1,1),'Bill Log'!$A$6:$A$2505,"&lt;"&amp;DATE(F$8+1,1,1)))</f>
        <v/>
      </c>
      <c r="G217" s="59">
        <f>IF(OR($A217="",C217=0,D217=0),"",D217/C217-1)</f>
        <v/>
      </c>
      <c r="H217" s="59">
        <f>IF(OR($A217="",D217=0,E217=0),"",E217/D217-1)</f>
        <v/>
      </c>
      <c r="I217" s="59">
        <f>IF(OR($A217="",E217=0,F217=0),"",F217/E217-1)</f>
        <v/>
      </c>
    </row>
    <row r="218" ht="15" customHeight="1" s="36">
      <c r="A218" s="50">
        <f>IF(Lists!A140="","",Lists!A140)</f>
        <v/>
      </c>
      <c r="B218" s="50" t="n"/>
      <c r="C218" s="57">
        <f>IF($A218="","",SUMIFS('Bill Log'!$F$6:$F$2505,'Bill Log'!$B$6:$B$2505,$A218,'Bill Log'!$A$6:$A$2505,"&gt;="&amp;DATE(C$8,1,1),'Bill Log'!$A$6:$A$2505,"&lt;"&amp;DATE(C$8+1,1,1)))</f>
        <v/>
      </c>
      <c r="D218" s="57">
        <f>IF($A218="","",SUMIFS('Bill Log'!$F$6:$F$2505,'Bill Log'!$B$6:$B$2505,$A218,'Bill Log'!$A$6:$A$2505,"&gt;="&amp;DATE(D$8,1,1),'Bill Log'!$A$6:$A$2505,"&lt;"&amp;DATE(D$8+1,1,1)))</f>
        <v/>
      </c>
      <c r="E218" s="57">
        <f>IF($A218="","",SUMIFS('Bill Log'!$F$6:$F$2505,'Bill Log'!$B$6:$B$2505,$A218,'Bill Log'!$A$6:$A$2505,"&gt;="&amp;DATE(E$8,1,1),'Bill Log'!$A$6:$A$2505,"&lt;"&amp;DATE(E$8+1,1,1)))</f>
        <v/>
      </c>
      <c r="F218" s="57">
        <f>IF($A218="","",SUMIFS('Bill Log'!$F$6:$F$2505,'Bill Log'!$B$6:$B$2505,$A218,'Bill Log'!$A$6:$A$2505,"&gt;="&amp;DATE(F$8,1,1),'Bill Log'!$A$6:$A$2505,"&lt;"&amp;DATE(F$8+1,1,1)))</f>
        <v/>
      </c>
      <c r="G218" s="59">
        <f>IF(OR($A218="",C218=0,D218=0),"",D218/C218-1)</f>
        <v/>
      </c>
      <c r="H218" s="59">
        <f>IF(OR($A218="",D218=0,E218=0),"",E218/D218-1)</f>
        <v/>
      </c>
      <c r="I218" s="59">
        <f>IF(OR($A218="",E218=0,F218=0),"",F218/E218-1)</f>
        <v/>
      </c>
    </row>
    <row r="219" ht="15" customHeight="1" s="36">
      <c r="A219" s="50">
        <f>IF(Lists!A141="","",Lists!A141)</f>
        <v/>
      </c>
      <c r="B219" s="50" t="n"/>
      <c r="C219" s="57">
        <f>IF($A219="","",SUMIFS('Bill Log'!$F$6:$F$2505,'Bill Log'!$B$6:$B$2505,$A219,'Bill Log'!$A$6:$A$2505,"&gt;="&amp;DATE(C$8,1,1),'Bill Log'!$A$6:$A$2505,"&lt;"&amp;DATE(C$8+1,1,1)))</f>
        <v/>
      </c>
      <c r="D219" s="57">
        <f>IF($A219="","",SUMIFS('Bill Log'!$F$6:$F$2505,'Bill Log'!$B$6:$B$2505,$A219,'Bill Log'!$A$6:$A$2505,"&gt;="&amp;DATE(D$8,1,1),'Bill Log'!$A$6:$A$2505,"&lt;"&amp;DATE(D$8+1,1,1)))</f>
        <v/>
      </c>
      <c r="E219" s="57">
        <f>IF($A219="","",SUMIFS('Bill Log'!$F$6:$F$2505,'Bill Log'!$B$6:$B$2505,$A219,'Bill Log'!$A$6:$A$2505,"&gt;="&amp;DATE(E$8,1,1),'Bill Log'!$A$6:$A$2505,"&lt;"&amp;DATE(E$8+1,1,1)))</f>
        <v/>
      </c>
      <c r="F219" s="57">
        <f>IF($A219="","",SUMIFS('Bill Log'!$F$6:$F$2505,'Bill Log'!$B$6:$B$2505,$A219,'Bill Log'!$A$6:$A$2505,"&gt;="&amp;DATE(F$8,1,1),'Bill Log'!$A$6:$A$2505,"&lt;"&amp;DATE(F$8+1,1,1)))</f>
        <v/>
      </c>
      <c r="G219" s="59">
        <f>IF(OR($A219="",C219=0,D219=0),"",D219/C219-1)</f>
        <v/>
      </c>
      <c r="H219" s="59">
        <f>IF(OR($A219="",D219=0,E219=0),"",E219/D219-1)</f>
        <v/>
      </c>
      <c r="I219" s="59">
        <f>IF(OR($A219="",E219=0,F219=0),"",F219/E219-1)</f>
        <v/>
      </c>
    </row>
    <row r="220" ht="15" customHeight="1" s="36">
      <c r="A220" s="50">
        <f>IF(Lists!A142="","",Lists!A142)</f>
        <v/>
      </c>
      <c r="B220" s="50" t="n"/>
      <c r="C220" s="57">
        <f>IF($A220="","",SUMIFS('Bill Log'!$F$6:$F$2505,'Bill Log'!$B$6:$B$2505,$A220,'Bill Log'!$A$6:$A$2505,"&gt;="&amp;DATE(C$8,1,1),'Bill Log'!$A$6:$A$2505,"&lt;"&amp;DATE(C$8+1,1,1)))</f>
        <v/>
      </c>
      <c r="D220" s="57">
        <f>IF($A220="","",SUMIFS('Bill Log'!$F$6:$F$2505,'Bill Log'!$B$6:$B$2505,$A220,'Bill Log'!$A$6:$A$2505,"&gt;="&amp;DATE(D$8,1,1),'Bill Log'!$A$6:$A$2505,"&lt;"&amp;DATE(D$8+1,1,1)))</f>
        <v/>
      </c>
      <c r="E220" s="57">
        <f>IF($A220="","",SUMIFS('Bill Log'!$F$6:$F$2505,'Bill Log'!$B$6:$B$2505,$A220,'Bill Log'!$A$6:$A$2505,"&gt;="&amp;DATE(E$8,1,1),'Bill Log'!$A$6:$A$2505,"&lt;"&amp;DATE(E$8+1,1,1)))</f>
        <v/>
      </c>
      <c r="F220" s="57">
        <f>IF($A220="","",SUMIFS('Bill Log'!$F$6:$F$2505,'Bill Log'!$B$6:$B$2505,$A220,'Bill Log'!$A$6:$A$2505,"&gt;="&amp;DATE(F$8,1,1),'Bill Log'!$A$6:$A$2505,"&lt;"&amp;DATE(F$8+1,1,1)))</f>
        <v/>
      </c>
      <c r="G220" s="59">
        <f>IF(OR($A220="",C220=0,D220=0),"",D220/C220-1)</f>
        <v/>
      </c>
      <c r="H220" s="59">
        <f>IF(OR($A220="",D220=0,E220=0),"",E220/D220-1)</f>
        <v/>
      </c>
      <c r="I220" s="59">
        <f>IF(OR($A220="",E220=0,F220=0),"",F220/E220-1)</f>
        <v/>
      </c>
    </row>
    <row r="221" ht="15" customHeight="1" s="36">
      <c r="A221" s="50">
        <f>IF(Lists!A143="","",Lists!A143)</f>
        <v/>
      </c>
      <c r="B221" s="50" t="n"/>
      <c r="C221" s="57">
        <f>IF($A221="","",SUMIFS('Bill Log'!$F$6:$F$2505,'Bill Log'!$B$6:$B$2505,$A221,'Bill Log'!$A$6:$A$2505,"&gt;="&amp;DATE(C$8,1,1),'Bill Log'!$A$6:$A$2505,"&lt;"&amp;DATE(C$8+1,1,1)))</f>
        <v/>
      </c>
      <c r="D221" s="57">
        <f>IF($A221="","",SUMIFS('Bill Log'!$F$6:$F$2505,'Bill Log'!$B$6:$B$2505,$A221,'Bill Log'!$A$6:$A$2505,"&gt;="&amp;DATE(D$8,1,1),'Bill Log'!$A$6:$A$2505,"&lt;"&amp;DATE(D$8+1,1,1)))</f>
        <v/>
      </c>
      <c r="E221" s="57">
        <f>IF($A221="","",SUMIFS('Bill Log'!$F$6:$F$2505,'Bill Log'!$B$6:$B$2505,$A221,'Bill Log'!$A$6:$A$2505,"&gt;="&amp;DATE(E$8,1,1),'Bill Log'!$A$6:$A$2505,"&lt;"&amp;DATE(E$8+1,1,1)))</f>
        <v/>
      </c>
      <c r="F221" s="57">
        <f>IF($A221="","",SUMIFS('Bill Log'!$F$6:$F$2505,'Bill Log'!$B$6:$B$2505,$A221,'Bill Log'!$A$6:$A$2505,"&gt;="&amp;DATE(F$8,1,1),'Bill Log'!$A$6:$A$2505,"&lt;"&amp;DATE(F$8+1,1,1)))</f>
        <v/>
      </c>
      <c r="G221" s="59">
        <f>IF(OR($A221="",C221=0,D221=0),"",D221/C221-1)</f>
        <v/>
      </c>
      <c r="H221" s="59">
        <f>IF(OR($A221="",D221=0,E221=0),"",E221/D221-1)</f>
        <v/>
      </c>
      <c r="I221" s="59">
        <f>IF(OR($A221="",E221=0,F221=0),"",F221/E221-1)</f>
        <v/>
      </c>
    </row>
    <row r="222" ht="15" customHeight="1" s="36">
      <c r="A222" s="50">
        <f>IF(Lists!A144="","",Lists!A144)</f>
        <v/>
      </c>
      <c r="B222" s="50" t="n"/>
      <c r="C222" s="57">
        <f>IF($A222="","",SUMIFS('Bill Log'!$F$6:$F$2505,'Bill Log'!$B$6:$B$2505,$A222,'Bill Log'!$A$6:$A$2505,"&gt;="&amp;DATE(C$8,1,1),'Bill Log'!$A$6:$A$2505,"&lt;"&amp;DATE(C$8+1,1,1)))</f>
        <v/>
      </c>
      <c r="D222" s="57">
        <f>IF($A222="","",SUMIFS('Bill Log'!$F$6:$F$2505,'Bill Log'!$B$6:$B$2505,$A222,'Bill Log'!$A$6:$A$2505,"&gt;="&amp;DATE(D$8,1,1),'Bill Log'!$A$6:$A$2505,"&lt;"&amp;DATE(D$8+1,1,1)))</f>
        <v/>
      </c>
      <c r="E222" s="57">
        <f>IF($A222="","",SUMIFS('Bill Log'!$F$6:$F$2505,'Bill Log'!$B$6:$B$2505,$A222,'Bill Log'!$A$6:$A$2505,"&gt;="&amp;DATE(E$8,1,1),'Bill Log'!$A$6:$A$2505,"&lt;"&amp;DATE(E$8+1,1,1)))</f>
        <v/>
      </c>
      <c r="F222" s="57">
        <f>IF($A222="","",SUMIFS('Bill Log'!$F$6:$F$2505,'Bill Log'!$B$6:$B$2505,$A222,'Bill Log'!$A$6:$A$2505,"&gt;="&amp;DATE(F$8,1,1),'Bill Log'!$A$6:$A$2505,"&lt;"&amp;DATE(F$8+1,1,1)))</f>
        <v/>
      </c>
      <c r="G222" s="59">
        <f>IF(OR($A222="",C222=0,D222=0),"",D222/C222-1)</f>
        <v/>
      </c>
      <c r="H222" s="59">
        <f>IF(OR($A222="",D222=0,E222=0),"",E222/D222-1)</f>
        <v/>
      </c>
      <c r="I222" s="59">
        <f>IF(OR($A222="",E222=0,F222=0),"",F222/E222-1)</f>
        <v/>
      </c>
    </row>
    <row r="223" ht="15" customHeight="1" s="36">
      <c r="A223" s="50">
        <f>IF(Lists!A145="","",Lists!A145)</f>
        <v/>
      </c>
      <c r="B223" s="50" t="n"/>
      <c r="C223" s="57">
        <f>IF($A223="","",SUMIFS('Bill Log'!$F$6:$F$2505,'Bill Log'!$B$6:$B$2505,$A223,'Bill Log'!$A$6:$A$2505,"&gt;="&amp;DATE(C$8,1,1),'Bill Log'!$A$6:$A$2505,"&lt;"&amp;DATE(C$8+1,1,1)))</f>
        <v/>
      </c>
      <c r="D223" s="57">
        <f>IF($A223="","",SUMIFS('Bill Log'!$F$6:$F$2505,'Bill Log'!$B$6:$B$2505,$A223,'Bill Log'!$A$6:$A$2505,"&gt;="&amp;DATE(D$8,1,1),'Bill Log'!$A$6:$A$2505,"&lt;"&amp;DATE(D$8+1,1,1)))</f>
        <v/>
      </c>
      <c r="E223" s="57">
        <f>IF($A223="","",SUMIFS('Bill Log'!$F$6:$F$2505,'Bill Log'!$B$6:$B$2505,$A223,'Bill Log'!$A$6:$A$2505,"&gt;="&amp;DATE(E$8,1,1),'Bill Log'!$A$6:$A$2505,"&lt;"&amp;DATE(E$8+1,1,1)))</f>
        <v/>
      </c>
      <c r="F223" s="57">
        <f>IF($A223="","",SUMIFS('Bill Log'!$F$6:$F$2505,'Bill Log'!$B$6:$B$2505,$A223,'Bill Log'!$A$6:$A$2505,"&gt;="&amp;DATE(F$8,1,1),'Bill Log'!$A$6:$A$2505,"&lt;"&amp;DATE(F$8+1,1,1)))</f>
        <v/>
      </c>
      <c r="G223" s="59">
        <f>IF(OR($A223="",C223=0,D223=0),"",D223/C223-1)</f>
        <v/>
      </c>
      <c r="H223" s="59">
        <f>IF(OR($A223="",D223=0,E223=0),"",E223/D223-1)</f>
        <v/>
      </c>
      <c r="I223" s="59">
        <f>IF(OR($A223="",E223=0,F223=0),"",F223/E223-1)</f>
        <v/>
      </c>
    </row>
    <row r="224" ht="15" customHeight="1" s="36">
      <c r="A224" s="50">
        <f>IF(Lists!A146="","",Lists!A146)</f>
        <v/>
      </c>
      <c r="B224" s="50" t="n"/>
      <c r="C224" s="57">
        <f>IF($A224="","",SUMIFS('Bill Log'!$F$6:$F$2505,'Bill Log'!$B$6:$B$2505,$A224,'Bill Log'!$A$6:$A$2505,"&gt;="&amp;DATE(C$8,1,1),'Bill Log'!$A$6:$A$2505,"&lt;"&amp;DATE(C$8+1,1,1)))</f>
        <v/>
      </c>
      <c r="D224" s="57">
        <f>IF($A224="","",SUMIFS('Bill Log'!$F$6:$F$2505,'Bill Log'!$B$6:$B$2505,$A224,'Bill Log'!$A$6:$A$2505,"&gt;="&amp;DATE(D$8,1,1),'Bill Log'!$A$6:$A$2505,"&lt;"&amp;DATE(D$8+1,1,1)))</f>
        <v/>
      </c>
      <c r="E224" s="57">
        <f>IF($A224="","",SUMIFS('Bill Log'!$F$6:$F$2505,'Bill Log'!$B$6:$B$2505,$A224,'Bill Log'!$A$6:$A$2505,"&gt;="&amp;DATE(E$8,1,1),'Bill Log'!$A$6:$A$2505,"&lt;"&amp;DATE(E$8+1,1,1)))</f>
        <v/>
      </c>
      <c r="F224" s="57">
        <f>IF($A224="","",SUMIFS('Bill Log'!$F$6:$F$2505,'Bill Log'!$B$6:$B$2505,$A224,'Bill Log'!$A$6:$A$2505,"&gt;="&amp;DATE(F$8,1,1),'Bill Log'!$A$6:$A$2505,"&lt;"&amp;DATE(F$8+1,1,1)))</f>
        <v/>
      </c>
      <c r="G224" s="59">
        <f>IF(OR($A224="",C224=0,D224=0),"",D224/C224-1)</f>
        <v/>
      </c>
      <c r="H224" s="59">
        <f>IF(OR($A224="",D224=0,E224=0),"",E224/D224-1)</f>
        <v/>
      </c>
      <c r="I224" s="59">
        <f>IF(OR($A224="",E224=0,F224=0),"",F224/E224-1)</f>
        <v/>
      </c>
    </row>
    <row r="225" ht="15" customHeight="1" s="36">
      <c r="A225" s="50">
        <f>IF(Lists!A147="","",Lists!A147)</f>
        <v/>
      </c>
      <c r="B225" s="50" t="n"/>
      <c r="C225" s="57">
        <f>IF($A225="","",SUMIFS('Bill Log'!$F$6:$F$2505,'Bill Log'!$B$6:$B$2505,$A225,'Bill Log'!$A$6:$A$2505,"&gt;="&amp;DATE(C$8,1,1),'Bill Log'!$A$6:$A$2505,"&lt;"&amp;DATE(C$8+1,1,1)))</f>
        <v/>
      </c>
      <c r="D225" s="57">
        <f>IF($A225="","",SUMIFS('Bill Log'!$F$6:$F$2505,'Bill Log'!$B$6:$B$2505,$A225,'Bill Log'!$A$6:$A$2505,"&gt;="&amp;DATE(D$8,1,1),'Bill Log'!$A$6:$A$2505,"&lt;"&amp;DATE(D$8+1,1,1)))</f>
        <v/>
      </c>
      <c r="E225" s="57">
        <f>IF($A225="","",SUMIFS('Bill Log'!$F$6:$F$2505,'Bill Log'!$B$6:$B$2505,$A225,'Bill Log'!$A$6:$A$2505,"&gt;="&amp;DATE(E$8,1,1),'Bill Log'!$A$6:$A$2505,"&lt;"&amp;DATE(E$8+1,1,1)))</f>
        <v/>
      </c>
      <c r="F225" s="57">
        <f>IF($A225="","",SUMIFS('Bill Log'!$F$6:$F$2505,'Bill Log'!$B$6:$B$2505,$A225,'Bill Log'!$A$6:$A$2505,"&gt;="&amp;DATE(F$8,1,1),'Bill Log'!$A$6:$A$2505,"&lt;"&amp;DATE(F$8+1,1,1)))</f>
        <v/>
      </c>
      <c r="G225" s="59">
        <f>IF(OR($A225="",C225=0,D225=0),"",D225/C225-1)</f>
        <v/>
      </c>
      <c r="H225" s="59">
        <f>IF(OR($A225="",D225=0,E225=0),"",E225/D225-1)</f>
        <v/>
      </c>
      <c r="I225" s="59">
        <f>IF(OR($A225="",E225=0,F225=0),"",F225/E225-1)</f>
        <v/>
      </c>
    </row>
    <row r="226" ht="15" customHeight="1" s="36">
      <c r="A226" s="50">
        <f>IF(Lists!A148="","",Lists!A148)</f>
        <v/>
      </c>
      <c r="B226" s="50" t="n"/>
      <c r="C226" s="57">
        <f>IF($A226="","",SUMIFS('Bill Log'!$F$6:$F$2505,'Bill Log'!$B$6:$B$2505,$A226,'Bill Log'!$A$6:$A$2505,"&gt;="&amp;DATE(C$8,1,1),'Bill Log'!$A$6:$A$2505,"&lt;"&amp;DATE(C$8+1,1,1)))</f>
        <v/>
      </c>
      <c r="D226" s="57">
        <f>IF($A226="","",SUMIFS('Bill Log'!$F$6:$F$2505,'Bill Log'!$B$6:$B$2505,$A226,'Bill Log'!$A$6:$A$2505,"&gt;="&amp;DATE(D$8,1,1),'Bill Log'!$A$6:$A$2505,"&lt;"&amp;DATE(D$8+1,1,1)))</f>
        <v/>
      </c>
      <c r="E226" s="57">
        <f>IF($A226="","",SUMIFS('Bill Log'!$F$6:$F$2505,'Bill Log'!$B$6:$B$2505,$A226,'Bill Log'!$A$6:$A$2505,"&gt;="&amp;DATE(E$8,1,1),'Bill Log'!$A$6:$A$2505,"&lt;"&amp;DATE(E$8+1,1,1)))</f>
        <v/>
      </c>
      <c r="F226" s="57">
        <f>IF($A226="","",SUMIFS('Bill Log'!$F$6:$F$2505,'Bill Log'!$B$6:$B$2505,$A226,'Bill Log'!$A$6:$A$2505,"&gt;="&amp;DATE(F$8,1,1),'Bill Log'!$A$6:$A$2505,"&lt;"&amp;DATE(F$8+1,1,1)))</f>
        <v/>
      </c>
      <c r="G226" s="59">
        <f>IF(OR($A226="",C226=0,D226=0),"",D226/C226-1)</f>
        <v/>
      </c>
      <c r="H226" s="59">
        <f>IF(OR($A226="",D226=0,E226=0),"",E226/D226-1)</f>
        <v/>
      </c>
      <c r="I226" s="59">
        <f>IF(OR($A226="",E226=0,F226=0),"",F226/E226-1)</f>
        <v/>
      </c>
    </row>
    <row r="227" ht="15" customHeight="1" s="36">
      <c r="A227" s="50">
        <f>IF(Lists!A149="","",Lists!A149)</f>
        <v/>
      </c>
      <c r="B227" s="50" t="n"/>
      <c r="C227" s="57">
        <f>IF($A227="","",SUMIFS('Bill Log'!$F$6:$F$2505,'Bill Log'!$B$6:$B$2505,$A227,'Bill Log'!$A$6:$A$2505,"&gt;="&amp;DATE(C$8,1,1),'Bill Log'!$A$6:$A$2505,"&lt;"&amp;DATE(C$8+1,1,1)))</f>
        <v/>
      </c>
      <c r="D227" s="57">
        <f>IF($A227="","",SUMIFS('Bill Log'!$F$6:$F$2505,'Bill Log'!$B$6:$B$2505,$A227,'Bill Log'!$A$6:$A$2505,"&gt;="&amp;DATE(D$8,1,1),'Bill Log'!$A$6:$A$2505,"&lt;"&amp;DATE(D$8+1,1,1)))</f>
        <v/>
      </c>
      <c r="E227" s="57">
        <f>IF($A227="","",SUMIFS('Bill Log'!$F$6:$F$2505,'Bill Log'!$B$6:$B$2505,$A227,'Bill Log'!$A$6:$A$2505,"&gt;="&amp;DATE(E$8,1,1),'Bill Log'!$A$6:$A$2505,"&lt;"&amp;DATE(E$8+1,1,1)))</f>
        <v/>
      </c>
      <c r="F227" s="57">
        <f>IF($A227="","",SUMIFS('Bill Log'!$F$6:$F$2505,'Bill Log'!$B$6:$B$2505,$A227,'Bill Log'!$A$6:$A$2505,"&gt;="&amp;DATE(F$8,1,1),'Bill Log'!$A$6:$A$2505,"&lt;"&amp;DATE(F$8+1,1,1)))</f>
        <v/>
      </c>
      <c r="G227" s="59">
        <f>IF(OR($A227="",C227=0,D227=0),"",D227/C227-1)</f>
        <v/>
      </c>
      <c r="H227" s="59">
        <f>IF(OR($A227="",D227=0,E227=0),"",E227/D227-1)</f>
        <v/>
      </c>
      <c r="I227" s="59">
        <f>IF(OR($A227="",E227=0,F227=0),"",F227/E227-1)</f>
        <v/>
      </c>
    </row>
    <row r="228" ht="15" customHeight="1" s="36">
      <c r="A228" s="50">
        <f>IF(Lists!A150="","",Lists!A150)</f>
        <v/>
      </c>
      <c r="B228" s="50" t="n"/>
      <c r="C228" s="57">
        <f>IF($A228="","",SUMIFS('Bill Log'!$F$6:$F$2505,'Bill Log'!$B$6:$B$2505,$A228,'Bill Log'!$A$6:$A$2505,"&gt;="&amp;DATE(C$8,1,1),'Bill Log'!$A$6:$A$2505,"&lt;"&amp;DATE(C$8+1,1,1)))</f>
        <v/>
      </c>
      <c r="D228" s="57">
        <f>IF($A228="","",SUMIFS('Bill Log'!$F$6:$F$2505,'Bill Log'!$B$6:$B$2505,$A228,'Bill Log'!$A$6:$A$2505,"&gt;="&amp;DATE(D$8,1,1),'Bill Log'!$A$6:$A$2505,"&lt;"&amp;DATE(D$8+1,1,1)))</f>
        <v/>
      </c>
      <c r="E228" s="57">
        <f>IF($A228="","",SUMIFS('Bill Log'!$F$6:$F$2505,'Bill Log'!$B$6:$B$2505,$A228,'Bill Log'!$A$6:$A$2505,"&gt;="&amp;DATE(E$8,1,1),'Bill Log'!$A$6:$A$2505,"&lt;"&amp;DATE(E$8+1,1,1)))</f>
        <v/>
      </c>
      <c r="F228" s="57">
        <f>IF($A228="","",SUMIFS('Bill Log'!$F$6:$F$2505,'Bill Log'!$B$6:$B$2505,$A228,'Bill Log'!$A$6:$A$2505,"&gt;="&amp;DATE(F$8,1,1),'Bill Log'!$A$6:$A$2505,"&lt;"&amp;DATE(F$8+1,1,1)))</f>
        <v/>
      </c>
      <c r="G228" s="59">
        <f>IF(OR($A228="",C228=0,D228=0),"",D228/C228-1)</f>
        <v/>
      </c>
      <c r="H228" s="59">
        <f>IF(OR($A228="",D228=0,E228=0),"",E228/D228-1)</f>
        <v/>
      </c>
      <c r="I228" s="59">
        <f>IF(OR($A228="",E228=0,F228=0),"",F228/E228-1)</f>
        <v/>
      </c>
    </row>
    <row r="229" ht="15" customHeight="1" s="36">
      <c r="A229" s="50">
        <f>IF(Lists!A151="","",Lists!A151)</f>
        <v/>
      </c>
      <c r="B229" s="50" t="n"/>
      <c r="C229" s="57">
        <f>IF($A229="","",SUMIFS('Bill Log'!$F$6:$F$2505,'Bill Log'!$B$6:$B$2505,$A229,'Bill Log'!$A$6:$A$2505,"&gt;="&amp;DATE(C$8,1,1),'Bill Log'!$A$6:$A$2505,"&lt;"&amp;DATE(C$8+1,1,1)))</f>
        <v/>
      </c>
      <c r="D229" s="57">
        <f>IF($A229="","",SUMIFS('Bill Log'!$F$6:$F$2505,'Bill Log'!$B$6:$B$2505,$A229,'Bill Log'!$A$6:$A$2505,"&gt;="&amp;DATE(D$8,1,1),'Bill Log'!$A$6:$A$2505,"&lt;"&amp;DATE(D$8+1,1,1)))</f>
        <v/>
      </c>
      <c r="E229" s="57">
        <f>IF($A229="","",SUMIFS('Bill Log'!$F$6:$F$2505,'Bill Log'!$B$6:$B$2505,$A229,'Bill Log'!$A$6:$A$2505,"&gt;="&amp;DATE(E$8,1,1),'Bill Log'!$A$6:$A$2505,"&lt;"&amp;DATE(E$8+1,1,1)))</f>
        <v/>
      </c>
      <c r="F229" s="57">
        <f>IF($A229="","",SUMIFS('Bill Log'!$F$6:$F$2505,'Bill Log'!$B$6:$B$2505,$A229,'Bill Log'!$A$6:$A$2505,"&gt;="&amp;DATE(F$8,1,1),'Bill Log'!$A$6:$A$2505,"&lt;"&amp;DATE(F$8+1,1,1)))</f>
        <v/>
      </c>
      <c r="G229" s="59">
        <f>IF(OR($A229="",C229=0,D229=0),"",D229/C229-1)</f>
        <v/>
      </c>
      <c r="H229" s="59">
        <f>IF(OR($A229="",D229=0,E229=0),"",E229/D229-1)</f>
        <v/>
      </c>
      <c r="I229" s="59">
        <f>IF(OR($A229="",E229=0,F229=0),"",F229/E229-1)</f>
        <v/>
      </c>
    </row>
    <row r="230" ht="15" customHeight="1" s="36">
      <c r="A230" s="50">
        <f>IF(Lists!A152="","",Lists!A152)</f>
        <v/>
      </c>
      <c r="B230" s="50" t="n"/>
      <c r="C230" s="57">
        <f>IF($A230="","",SUMIFS('Bill Log'!$F$6:$F$2505,'Bill Log'!$B$6:$B$2505,$A230,'Bill Log'!$A$6:$A$2505,"&gt;="&amp;DATE(C$8,1,1),'Bill Log'!$A$6:$A$2505,"&lt;"&amp;DATE(C$8+1,1,1)))</f>
        <v/>
      </c>
      <c r="D230" s="57">
        <f>IF($A230="","",SUMIFS('Bill Log'!$F$6:$F$2505,'Bill Log'!$B$6:$B$2505,$A230,'Bill Log'!$A$6:$A$2505,"&gt;="&amp;DATE(D$8,1,1),'Bill Log'!$A$6:$A$2505,"&lt;"&amp;DATE(D$8+1,1,1)))</f>
        <v/>
      </c>
      <c r="E230" s="57">
        <f>IF($A230="","",SUMIFS('Bill Log'!$F$6:$F$2505,'Bill Log'!$B$6:$B$2505,$A230,'Bill Log'!$A$6:$A$2505,"&gt;="&amp;DATE(E$8,1,1),'Bill Log'!$A$6:$A$2505,"&lt;"&amp;DATE(E$8+1,1,1)))</f>
        <v/>
      </c>
      <c r="F230" s="57">
        <f>IF($A230="","",SUMIFS('Bill Log'!$F$6:$F$2505,'Bill Log'!$B$6:$B$2505,$A230,'Bill Log'!$A$6:$A$2505,"&gt;="&amp;DATE(F$8,1,1),'Bill Log'!$A$6:$A$2505,"&lt;"&amp;DATE(F$8+1,1,1)))</f>
        <v/>
      </c>
      <c r="G230" s="59">
        <f>IF(OR($A230="",C230=0,D230=0),"",D230/C230-1)</f>
        <v/>
      </c>
      <c r="H230" s="59">
        <f>IF(OR($A230="",D230=0,E230=0),"",E230/D230-1)</f>
        <v/>
      </c>
      <c r="I230" s="59">
        <f>IF(OR($A230="",E230=0,F230=0),"",F230/E230-1)</f>
        <v/>
      </c>
    </row>
    <row r="231" ht="15" customHeight="1" s="36">
      <c r="A231" s="50">
        <f>IF(Lists!A153="","",Lists!A153)</f>
        <v/>
      </c>
      <c r="B231" s="50" t="n"/>
      <c r="C231" s="57">
        <f>IF($A231="","",SUMIFS('Bill Log'!$F$6:$F$2505,'Bill Log'!$B$6:$B$2505,$A231,'Bill Log'!$A$6:$A$2505,"&gt;="&amp;DATE(C$8,1,1),'Bill Log'!$A$6:$A$2505,"&lt;"&amp;DATE(C$8+1,1,1)))</f>
        <v/>
      </c>
      <c r="D231" s="57">
        <f>IF($A231="","",SUMIFS('Bill Log'!$F$6:$F$2505,'Bill Log'!$B$6:$B$2505,$A231,'Bill Log'!$A$6:$A$2505,"&gt;="&amp;DATE(D$8,1,1),'Bill Log'!$A$6:$A$2505,"&lt;"&amp;DATE(D$8+1,1,1)))</f>
        <v/>
      </c>
      <c r="E231" s="57">
        <f>IF($A231="","",SUMIFS('Bill Log'!$F$6:$F$2505,'Bill Log'!$B$6:$B$2505,$A231,'Bill Log'!$A$6:$A$2505,"&gt;="&amp;DATE(E$8,1,1),'Bill Log'!$A$6:$A$2505,"&lt;"&amp;DATE(E$8+1,1,1)))</f>
        <v/>
      </c>
      <c r="F231" s="57">
        <f>IF($A231="","",SUMIFS('Bill Log'!$F$6:$F$2505,'Bill Log'!$B$6:$B$2505,$A231,'Bill Log'!$A$6:$A$2505,"&gt;="&amp;DATE(F$8,1,1),'Bill Log'!$A$6:$A$2505,"&lt;"&amp;DATE(F$8+1,1,1)))</f>
        <v/>
      </c>
      <c r="G231" s="59">
        <f>IF(OR($A231="",C231=0,D231=0),"",D231/C231-1)</f>
        <v/>
      </c>
      <c r="H231" s="59">
        <f>IF(OR($A231="",D231=0,E231=0),"",E231/D231-1)</f>
        <v/>
      </c>
      <c r="I231" s="59">
        <f>IF(OR($A231="",E231=0,F231=0),"",F231/E231-1)</f>
        <v/>
      </c>
    </row>
    <row r="232" ht="15" customHeight="1" s="36">
      <c r="A232" s="60" t="inlineStr">
        <is>
          <t>Total</t>
        </is>
      </c>
      <c r="B232" s="60" t="n"/>
      <c r="C232" s="61">
        <f>SUMIFS('Bill Log'!$F$6:$F$2505,'Bill Log'!$A$6:$A$2505,"&gt;="&amp;DATE(C$8,1,1),'Bill Log'!$A$6:$A$2505,"&lt;"&amp;DATE(C$8+1,1,1))</f>
        <v/>
      </c>
      <c r="D232" s="61">
        <f>SUMIFS('Bill Log'!$F$6:$F$2505,'Bill Log'!$A$6:$A$2505,"&gt;="&amp;DATE(D$8,1,1),'Bill Log'!$A$6:$A$2505,"&lt;"&amp;DATE(D$8+1,1,1))</f>
        <v/>
      </c>
      <c r="E232" s="61">
        <f>SUMIFS('Bill Log'!$F$6:$F$2505,'Bill Log'!$A$6:$A$2505,"&gt;="&amp;DATE(E$8,1,1),'Bill Log'!$A$6:$A$2505,"&lt;"&amp;DATE(E$8+1,1,1))</f>
        <v/>
      </c>
      <c r="F232" s="61">
        <f>SUMIFS('Bill Log'!$F$6:$F$2505,'Bill Log'!$A$6:$A$2505,"&gt;="&amp;DATE(F$8,1,1),'Bill Log'!$A$6:$A$2505,"&lt;"&amp;DATE(F$8+1,1,1))</f>
        <v/>
      </c>
      <c r="G232" s="62">
        <f>IF(OR(C232=0,D232=0),"",D232/C232-1)</f>
        <v/>
      </c>
      <c r="H232" s="62">
        <f>IF(OR(D232=0,E232=0),"",E232/D232-1)</f>
        <v/>
      </c>
      <c r="I232" s="62">
        <f>IF(OR(E232=0,F232=0),"",F232/E232-1)</f>
        <v/>
      </c>
    </row>
    <row r="233"/>
    <row r="234" ht="15" customHeight="1" s="36">
      <c r="A234" s="40" t="inlineStr">
        <is>
          <t>Note: the latest year is usually incomplete, so full-year comparisons against it look lower. Use the 'same period' rows/block for a fair comparison. % change is blank when either year is $0.</t>
        </is>
      </c>
    </row>
  </sheetData>
  <conditionalFormatting sqref="G10:I26">
    <cfRule type="cellIs" rank="0" priority="2" equalAverage="0" operator="greaterThan" aboveAverage="0" dxfId="4" text="" percent="0" bottom="0">
      <formula>0</formula>
    </cfRule>
    <cfRule type="cellIs" rank="0" priority="3" equalAverage="0" operator="lessThan" aboveAverage="0" dxfId="5" text="" percent="0" bottom="0">
      <formula>0</formula>
    </cfRule>
  </conditionalFormatting>
  <conditionalFormatting sqref="G32:I52">
    <cfRule type="cellIs" rank="0" priority="4" equalAverage="0" operator="greaterThan" aboveAverage="0" dxfId="4" text="" percent="0" bottom="0">
      <formula>0</formula>
    </cfRule>
    <cfRule type="cellIs" rank="0" priority="5" equalAverage="0" operator="lessThan" aboveAverage="0" dxfId="5" text="" percent="0" bottom="0">
      <formula>0</formula>
    </cfRule>
  </conditionalFormatting>
  <conditionalFormatting sqref="G57:I77">
    <cfRule type="cellIs" rank="0" priority="6" equalAverage="0" operator="greaterThan" aboveAverage="0" dxfId="4" text="" percent="0" bottom="0">
      <formula>0</formula>
    </cfRule>
    <cfRule type="cellIs" rank="0" priority="7" equalAverage="0" operator="lessThan" aboveAverage="0" dxfId="5" text="" percent="0" bottom="0">
      <formula>0</formula>
    </cfRule>
  </conditionalFormatting>
  <conditionalFormatting sqref="G82:I232">
    <cfRule type="cellIs" rank="0" priority="8" equalAverage="0" operator="greaterThan" aboveAverage="0" dxfId="4" text="" percent="0" bottom="0">
      <formula>0</formula>
    </cfRule>
    <cfRule type="cellIs" rank="0" priority="9" equalAverage="0" operator="lessThan" aboveAverage="0" dxfId="5" text="" percent="0" bottom="0">
      <formula>0</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I153"/>
  <sheetViews>
    <sheetView showFormulas="0" showGridLines="1"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4" customWidth="1" style="35" min="1" max="1"/>
    <col width="26" customWidth="1" style="35" min="2" max="2"/>
    <col width="12" customWidth="1" style="35" min="3" max="3"/>
    <col width="3" customWidth="1" style="35" min="4" max="4"/>
    <col width="26" customWidth="1" style="35" min="5" max="5"/>
    <col width="3" customWidth="1" style="35" min="6" max="6"/>
    <col width="20" customWidth="1" style="35" min="7" max="7"/>
    <col width="3" customWidth="1" style="35" min="8" max="8"/>
    <col width="12" customWidth="1" style="35" min="9" max="9"/>
  </cols>
  <sheetData>
    <row r="1" ht="19.7" customHeight="1" s="36">
      <c r="A1" s="37" t="inlineStr">
        <is>
          <t>Lists (edit these – everything else updates)</t>
        </is>
      </c>
    </row>
    <row r="2" ht="15" customHeight="1" s="36">
      <c r="A2" s="40" t="inlineStr">
        <is>
          <t>Payee → Category and Type drive every summary. To re-categorize a payee, change its Category here. Type: Bill = recurring/obligation, Spending = everyday.</t>
        </is>
      </c>
    </row>
    <row r="3" ht="15" customHeight="1" s="36">
      <c r="A3" s="48" t="inlineStr">
        <is>
          <t>Payee</t>
        </is>
      </c>
      <c r="B3" s="48" t="inlineStr">
        <is>
          <t>Category</t>
        </is>
      </c>
      <c r="C3" s="48" t="inlineStr">
        <is>
          <t>Type</t>
        </is>
      </c>
      <c r="E3" s="48" t="inlineStr">
        <is>
          <t>Categories</t>
        </is>
      </c>
      <c r="G3" s="48" t="inlineStr">
        <is>
          <t>Accounts</t>
        </is>
      </c>
      <c r="I3" s="48" t="inlineStr">
        <is>
          <t>Types</t>
        </is>
      </c>
    </row>
    <row r="4" ht="15" customHeight="1" s="36">
      <c r="A4" s="50" t="n"/>
      <c r="B4" s="50" t="n"/>
      <c r="C4" s="50" t="n"/>
      <c r="E4" s="50" t="inlineStr">
        <is>
          <t>Housing</t>
        </is>
      </c>
      <c r="G4" s="50" t="inlineStr">
        <is>
          <t>Chase Visa</t>
        </is>
      </c>
      <c r="I4" s="50" t="inlineStr">
        <is>
          <t>Bill</t>
        </is>
      </c>
    </row>
    <row r="5" ht="15" customHeight="1" s="36">
      <c r="A5" s="50" t="n"/>
      <c r="B5" s="50" t="n"/>
      <c r="C5" s="50" t="n"/>
      <c r="E5" s="50" t="inlineStr">
        <is>
          <t>Utilities</t>
        </is>
      </c>
      <c r="G5" s="50" t="inlineStr">
        <is>
          <t>Capital One Card</t>
        </is>
      </c>
      <c r="I5" s="50" t="inlineStr">
        <is>
          <t>Spending</t>
        </is>
      </c>
    </row>
    <row r="6" ht="15" customHeight="1" s="36">
      <c r="A6" s="50" t="n"/>
      <c r="B6" s="50" t="n"/>
      <c r="C6" s="50" t="n"/>
      <c r="E6" s="50" t="inlineStr">
        <is>
          <t>Phone &amp; Internet</t>
        </is>
      </c>
      <c r="G6" s="50" t="inlineStr">
        <is>
          <t>Ally Checking</t>
        </is>
      </c>
    </row>
    <row r="7" ht="15" customHeight="1" s="36">
      <c r="A7" s="50" t="n"/>
      <c r="B7" s="50" t="n"/>
      <c r="C7" s="50" t="n"/>
      <c r="E7" s="50" t="inlineStr">
        <is>
          <t>Insurance</t>
        </is>
      </c>
      <c r="G7" s="50" t="inlineStr">
        <is>
          <t>CVFCU Checking</t>
        </is>
      </c>
    </row>
    <row r="8" ht="15" customHeight="1" s="36">
      <c r="A8" s="50" t="n"/>
      <c r="B8" s="50" t="n"/>
      <c r="C8" s="50" t="n"/>
      <c r="E8" s="50" t="inlineStr">
        <is>
          <t>Taxes &amp; Gov Fees</t>
        </is>
      </c>
      <c r="G8" s="50" t="n"/>
    </row>
    <row r="9" ht="15" customHeight="1" s="36">
      <c r="A9" s="50" t="n"/>
      <c r="B9" s="50" t="n"/>
      <c r="C9" s="50" t="n"/>
      <c r="E9" s="50" t="inlineStr">
        <is>
          <t>Subscriptions &amp; Software</t>
        </is>
      </c>
      <c r="G9" s="50" t="n"/>
    </row>
    <row r="10" ht="15" customHeight="1" s="36">
      <c r="A10" s="50" t="n"/>
      <c r="B10" s="50" t="n"/>
      <c r="C10" s="50" t="n"/>
      <c r="E10" s="50" t="inlineStr">
        <is>
          <t>Groceries &amp; Household</t>
        </is>
      </c>
      <c r="G10" s="50" t="n"/>
    </row>
    <row r="11" ht="15" customHeight="1" s="36">
      <c r="A11" s="50" t="n"/>
      <c r="B11" s="50" t="n"/>
      <c r="C11" s="50" t="n"/>
      <c r="E11" s="50" t="inlineStr">
        <is>
          <t>Dining Out</t>
        </is>
      </c>
      <c r="G11" s="50" t="n"/>
    </row>
    <row r="12" ht="15" customHeight="1" s="36">
      <c r="A12" s="50" t="n"/>
      <c r="B12" s="50" t="n"/>
      <c r="C12" s="50" t="n"/>
      <c r="E12" s="50" t="inlineStr">
        <is>
          <t>Fuel &amp; Auto</t>
        </is>
      </c>
    </row>
    <row r="13" ht="15" customHeight="1" s="36">
      <c r="A13" s="50" t="n"/>
      <c r="B13" s="50" t="n"/>
      <c r="C13" s="50" t="n"/>
      <c r="E13" s="50" t="inlineStr">
        <is>
          <t>Health &amp; Medical</t>
        </is>
      </c>
    </row>
    <row r="14" ht="15" customHeight="1" s="36">
      <c r="A14" s="50" t="n"/>
      <c r="B14" s="50" t="n"/>
      <c r="C14" s="50" t="n"/>
      <c r="E14" s="50" t="inlineStr">
        <is>
          <t>Pets</t>
        </is>
      </c>
    </row>
    <row r="15" ht="15" customHeight="1" s="36">
      <c r="A15" s="50" t="n"/>
      <c r="B15" s="50" t="n"/>
      <c r="C15" s="50" t="n"/>
      <c r="E15" s="50" t="inlineStr">
        <is>
          <t>Education</t>
        </is>
      </c>
    </row>
    <row r="16" ht="15" customHeight="1" s="36">
      <c r="A16" s="50" t="n"/>
      <c r="B16" s="50" t="n"/>
      <c r="C16" s="50" t="n"/>
      <c r="E16" s="50" t="inlineStr">
        <is>
          <t>Shopping</t>
        </is>
      </c>
    </row>
    <row r="17" ht="15" customHeight="1" s="36">
      <c r="A17" s="50" t="n"/>
      <c r="B17" s="50" t="n"/>
      <c r="C17" s="50" t="n"/>
      <c r="E17" s="50" t="inlineStr">
        <is>
          <t>Home &amp; Garden</t>
        </is>
      </c>
    </row>
    <row r="18" ht="15" customHeight="1" s="36">
      <c r="A18" s="50" t="n"/>
      <c r="B18" s="50" t="n"/>
      <c r="C18" s="50" t="n"/>
      <c r="E18" s="50" t="inlineStr">
        <is>
          <t>Travel &amp; Outings</t>
        </is>
      </c>
    </row>
    <row r="19" ht="15" customHeight="1" s="36">
      <c r="A19" s="50" t="n"/>
      <c r="B19" s="50" t="n"/>
      <c r="C19" s="50" t="n"/>
      <c r="E19" s="50" t="inlineStr">
        <is>
          <t>Giving &amp; Charity</t>
        </is>
      </c>
    </row>
    <row r="20" ht="15" customHeight="1" s="36">
      <c r="A20" s="50" t="n"/>
      <c r="B20" s="50" t="n"/>
      <c r="C20" s="50" t="n"/>
      <c r="E20" s="50" t="inlineStr">
        <is>
          <t>Business &amp; Side Projects</t>
        </is>
      </c>
    </row>
    <row r="21" ht="15" customHeight="1" s="36">
      <c r="A21" s="50" t="n"/>
      <c r="B21" s="50" t="n"/>
      <c r="C21" s="50" t="n"/>
      <c r="E21" s="50" t="inlineStr">
        <is>
          <t>Other / Unsorted</t>
        </is>
      </c>
    </row>
    <row r="22" ht="15" customHeight="1" s="36">
      <c r="A22" s="50" t="n"/>
      <c r="B22" s="50" t="n"/>
      <c r="C22" s="50" t="n"/>
      <c r="E22" s="50" t="n"/>
    </row>
    <row r="23" ht="15" customHeight="1" s="36">
      <c r="A23" s="50" t="n"/>
      <c r="B23" s="50" t="n"/>
      <c r="C23" s="50" t="n"/>
      <c r="E23" s="50" t="n"/>
    </row>
    <row r="24" ht="15" customHeight="1" s="36">
      <c r="A24" s="50" t="n"/>
      <c r="B24" s="50" t="n"/>
      <c r="C24" s="50" t="n"/>
      <c r="E24" s="40" t="inlineStr">
        <is>
          <t>Slots 19–20 are spare: they appear in the summary tables but not in the charts.</t>
        </is>
      </c>
    </row>
    <row r="25" ht="15" customHeight="1" s="36">
      <c r="A25" s="50" t="n"/>
      <c r="B25" s="50" t="n"/>
      <c r="C25" s="50" t="n"/>
    </row>
    <row r="26" ht="15" customHeight="1" s="36">
      <c r="A26" s="50" t="n"/>
      <c r="B26" s="50" t="n"/>
      <c r="C26" s="50" t="n"/>
    </row>
    <row r="27" ht="15" customHeight="1" s="36">
      <c r="A27" s="50" t="n"/>
      <c r="B27" s="50" t="n"/>
      <c r="C27" s="50" t="n"/>
    </row>
    <row r="28" ht="15" customHeight="1" s="36">
      <c r="A28" s="50" t="n"/>
      <c r="B28" s="50" t="n"/>
      <c r="C28" s="50" t="n"/>
    </row>
    <row r="29" ht="15" customHeight="1" s="36">
      <c r="A29" s="50" t="n"/>
      <c r="B29" s="50" t="n"/>
      <c r="C29" s="50" t="n"/>
    </row>
    <row r="30" ht="15" customHeight="1" s="36">
      <c r="A30" s="50" t="n"/>
      <c r="B30" s="50" t="n"/>
      <c r="C30" s="50" t="n"/>
    </row>
    <row r="31" ht="15" customHeight="1" s="36">
      <c r="A31" s="50" t="n"/>
      <c r="B31" s="50" t="n"/>
      <c r="C31" s="50" t="n"/>
    </row>
    <row r="32" ht="15" customHeight="1" s="36">
      <c r="A32" s="50" t="n"/>
      <c r="B32" s="50" t="n"/>
      <c r="C32" s="50" t="n"/>
    </row>
    <row r="33" ht="15" customHeight="1" s="36">
      <c r="A33" s="50" t="n"/>
      <c r="B33" s="50" t="n"/>
      <c r="C33" s="50" t="n"/>
    </row>
    <row r="34" ht="15" customHeight="1" s="36">
      <c r="A34" s="50" t="n"/>
      <c r="B34" s="50" t="n"/>
      <c r="C34" s="50" t="n"/>
    </row>
    <row r="35" ht="15" customHeight="1" s="36">
      <c r="A35" s="50" t="n"/>
      <c r="B35" s="50" t="n"/>
      <c r="C35" s="50" t="n"/>
    </row>
    <row r="36" ht="15" customHeight="1" s="36">
      <c r="A36" s="50" t="n"/>
      <c r="B36" s="50" t="n"/>
      <c r="C36" s="50" t="n"/>
    </row>
    <row r="37" ht="15" customHeight="1" s="36">
      <c r="A37" s="50" t="n"/>
      <c r="B37" s="50" t="n"/>
      <c r="C37" s="50" t="n"/>
    </row>
    <row r="38" ht="15" customHeight="1" s="36">
      <c r="A38" s="50" t="n"/>
      <c r="B38" s="50" t="n"/>
      <c r="C38" s="50" t="n"/>
    </row>
    <row r="39" ht="15" customHeight="1" s="36">
      <c r="A39" s="50" t="n"/>
      <c r="B39" s="50" t="n"/>
      <c r="C39" s="50" t="n"/>
    </row>
    <row r="40" ht="15" customHeight="1" s="36">
      <c r="A40" s="50" t="n"/>
      <c r="B40" s="50" t="n"/>
      <c r="C40" s="50" t="n"/>
    </row>
    <row r="41" ht="15" customHeight="1" s="36">
      <c r="A41" s="50" t="n"/>
      <c r="B41" s="50" t="n"/>
      <c r="C41" s="50" t="n"/>
    </row>
    <row r="42" ht="15" customHeight="1" s="36">
      <c r="A42" s="50" t="n"/>
      <c r="B42" s="50" t="n"/>
      <c r="C42" s="50" t="n"/>
    </row>
    <row r="43" ht="15" customHeight="1" s="36">
      <c r="A43" s="50" t="n"/>
      <c r="B43" s="50" t="n"/>
      <c r="C43" s="50" t="n"/>
    </row>
    <row r="44" ht="15" customHeight="1" s="36">
      <c r="A44" s="50" t="n"/>
      <c r="B44" s="50" t="n"/>
      <c r="C44" s="50" t="n"/>
    </row>
    <row r="45" ht="15" customHeight="1" s="36">
      <c r="A45" s="50" t="n"/>
      <c r="B45" s="50" t="n"/>
      <c r="C45" s="50" t="n"/>
    </row>
    <row r="46" ht="15" customHeight="1" s="36">
      <c r="A46" s="50" t="n"/>
      <c r="B46" s="50" t="n"/>
      <c r="C46" s="50" t="n"/>
    </row>
    <row r="47" ht="15" customHeight="1" s="36">
      <c r="A47" s="50" t="n"/>
      <c r="B47" s="50" t="n"/>
      <c r="C47" s="50" t="n"/>
    </row>
    <row r="48" ht="15" customHeight="1" s="36">
      <c r="A48" s="50" t="n"/>
      <c r="B48" s="50" t="n"/>
      <c r="C48" s="50" t="n"/>
    </row>
    <row r="49" ht="15" customHeight="1" s="36">
      <c r="A49" s="50" t="n"/>
      <c r="B49" s="50" t="n"/>
      <c r="C49" s="50" t="n"/>
    </row>
    <row r="50" ht="15" customHeight="1" s="36">
      <c r="A50" s="50" t="n"/>
      <c r="B50" s="50" t="n"/>
      <c r="C50" s="50" t="n"/>
    </row>
    <row r="51" ht="15" customHeight="1" s="36">
      <c r="A51" s="50" t="n"/>
      <c r="B51" s="50" t="n"/>
      <c r="C51" s="50" t="n"/>
    </row>
    <row r="52" ht="15" customHeight="1" s="36">
      <c r="A52" s="50" t="n"/>
      <c r="B52" s="50" t="n"/>
      <c r="C52" s="50" t="n"/>
    </row>
    <row r="53" ht="15" customHeight="1" s="36">
      <c r="A53" s="50" t="n"/>
      <c r="B53" s="50" t="n"/>
      <c r="C53" s="50" t="n"/>
    </row>
    <row r="54" ht="15" customHeight="1" s="36">
      <c r="A54" s="50" t="n"/>
      <c r="B54" s="50" t="n"/>
      <c r="C54" s="50" t="n"/>
    </row>
    <row r="55" ht="15" customHeight="1" s="36">
      <c r="A55" s="50" t="n"/>
      <c r="B55" s="50" t="n"/>
      <c r="C55" s="50" t="n"/>
    </row>
    <row r="56" ht="15" customHeight="1" s="36">
      <c r="A56" s="50" t="n"/>
      <c r="B56" s="50" t="n"/>
      <c r="C56" s="50" t="n"/>
    </row>
    <row r="57" ht="15" customHeight="1" s="36">
      <c r="A57" s="50" t="n"/>
      <c r="B57" s="50" t="n"/>
      <c r="C57" s="50" t="n"/>
    </row>
    <row r="58" ht="15" customHeight="1" s="36">
      <c r="A58" s="50" t="n"/>
      <c r="B58" s="50" t="n"/>
      <c r="C58" s="50" t="n"/>
    </row>
    <row r="59" ht="15" customHeight="1" s="36">
      <c r="A59" s="50" t="n"/>
      <c r="B59" s="50" t="n"/>
      <c r="C59" s="50" t="n"/>
    </row>
    <row r="60" ht="15" customHeight="1" s="36">
      <c r="A60" s="50" t="n"/>
      <c r="B60" s="50" t="n"/>
      <c r="C60" s="50" t="n"/>
    </row>
    <row r="61" ht="15" customHeight="1" s="36">
      <c r="A61" s="50" t="n"/>
      <c r="B61" s="50" t="n"/>
      <c r="C61" s="50" t="n"/>
    </row>
    <row r="62" ht="15" customHeight="1" s="36">
      <c r="A62" s="50" t="n"/>
      <c r="B62" s="50" t="n"/>
      <c r="C62" s="50" t="n"/>
    </row>
    <row r="63" ht="15" customHeight="1" s="36">
      <c r="A63" s="50" t="n"/>
      <c r="B63" s="50" t="n"/>
      <c r="C63" s="50" t="n"/>
    </row>
    <row r="64" ht="15" customHeight="1" s="36">
      <c r="A64" s="50" t="n"/>
      <c r="B64" s="50" t="n"/>
      <c r="C64" s="50" t="n"/>
    </row>
    <row r="65" ht="15" customHeight="1" s="36">
      <c r="A65" s="50" t="n"/>
      <c r="B65" s="50" t="n"/>
      <c r="C65" s="50" t="n"/>
    </row>
    <row r="66" ht="15" customHeight="1" s="36">
      <c r="A66" s="50" t="n"/>
      <c r="B66" s="50" t="n"/>
      <c r="C66" s="50" t="n"/>
    </row>
    <row r="67" ht="15" customHeight="1" s="36">
      <c r="A67" s="50" t="n"/>
      <c r="B67" s="50" t="n"/>
      <c r="C67" s="50" t="n"/>
    </row>
    <row r="68" ht="15" customHeight="1" s="36">
      <c r="A68" s="50" t="n"/>
      <c r="B68" s="50" t="n"/>
      <c r="C68" s="50" t="n"/>
    </row>
    <row r="69" ht="15" customHeight="1" s="36">
      <c r="A69" s="50" t="n"/>
      <c r="B69" s="50" t="n"/>
      <c r="C69" s="50" t="n"/>
    </row>
    <row r="70" ht="15" customHeight="1" s="36">
      <c r="A70" s="50" t="n"/>
      <c r="B70" s="50" t="n"/>
      <c r="C70" s="50" t="n"/>
    </row>
    <row r="71" ht="15" customHeight="1" s="36">
      <c r="A71" s="50" t="n"/>
      <c r="B71" s="50" t="n"/>
      <c r="C71" s="50" t="n"/>
    </row>
    <row r="72" ht="15" customHeight="1" s="36">
      <c r="A72" s="50" t="n"/>
      <c r="B72" s="50" t="n"/>
      <c r="C72" s="50" t="n"/>
    </row>
    <row r="73" ht="15" customHeight="1" s="36">
      <c r="A73" s="50" t="n"/>
      <c r="B73" s="50" t="n"/>
      <c r="C73" s="50" t="n"/>
    </row>
    <row r="74" ht="15" customHeight="1" s="36">
      <c r="A74" s="50" t="n"/>
      <c r="B74" s="50" t="n"/>
      <c r="C74" s="50" t="n"/>
    </row>
    <row r="75" ht="15" customHeight="1" s="36">
      <c r="A75" s="50" t="n"/>
      <c r="B75" s="50" t="n"/>
      <c r="C75" s="50" t="n"/>
    </row>
    <row r="76" ht="15" customHeight="1" s="36">
      <c r="A76" s="50" t="n"/>
      <c r="B76" s="50" t="n"/>
      <c r="C76" s="50" t="n"/>
    </row>
    <row r="77" ht="15" customHeight="1" s="36">
      <c r="A77" s="50" t="n"/>
      <c r="B77" s="50" t="n"/>
      <c r="C77" s="50" t="n"/>
    </row>
    <row r="78" ht="15" customHeight="1" s="36">
      <c r="A78" s="50" t="n"/>
      <c r="B78" s="50" t="n"/>
      <c r="C78" s="50" t="n"/>
    </row>
    <row r="79" ht="15" customHeight="1" s="36">
      <c r="A79" s="50" t="n"/>
      <c r="B79" s="50" t="n"/>
      <c r="C79" s="50" t="n"/>
    </row>
    <row r="80" ht="15" customHeight="1" s="36">
      <c r="A80" s="50" t="n"/>
      <c r="B80" s="50" t="n"/>
      <c r="C80" s="50" t="n"/>
    </row>
    <row r="81" ht="15" customHeight="1" s="36">
      <c r="A81" s="50" t="n"/>
      <c r="B81" s="50" t="n"/>
      <c r="C81" s="50" t="n"/>
    </row>
    <row r="82" ht="15" customHeight="1" s="36">
      <c r="A82" s="50" t="n"/>
      <c r="B82" s="50" t="n"/>
      <c r="C82" s="50" t="n"/>
    </row>
    <row r="83" ht="15" customHeight="1" s="36">
      <c r="A83" s="50" t="n"/>
      <c r="B83" s="50" t="n"/>
      <c r="C83" s="50" t="n"/>
    </row>
    <row r="84" ht="15" customHeight="1" s="36">
      <c r="A84" s="50" t="n"/>
      <c r="B84" s="50" t="n"/>
      <c r="C84" s="50" t="n"/>
    </row>
    <row r="85" ht="15" customHeight="1" s="36">
      <c r="A85" s="50" t="n"/>
      <c r="B85" s="50" t="n"/>
      <c r="C85" s="50" t="n"/>
    </row>
    <row r="86" ht="15" customHeight="1" s="36">
      <c r="A86" s="50" t="n"/>
      <c r="B86" s="50" t="n"/>
      <c r="C86" s="50" t="n"/>
    </row>
    <row r="87" ht="15" customHeight="1" s="36">
      <c r="A87" s="50" t="n"/>
      <c r="B87" s="50" t="n"/>
      <c r="C87" s="50" t="n"/>
    </row>
    <row r="88" ht="15" customHeight="1" s="36">
      <c r="A88" s="50" t="n"/>
      <c r="B88" s="50" t="n"/>
      <c r="C88" s="50" t="n"/>
    </row>
    <row r="89" ht="15" customHeight="1" s="36">
      <c r="A89" s="50" t="n"/>
      <c r="B89" s="50" t="n"/>
      <c r="C89" s="50" t="n"/>
    </row>
    <row r="90" ht="15" customHeight="1" s="36">
      <c r="A90" s="50" t="n"/>
      <c r="B90" s="50" t="n"/>
      <c r="C90" s="50" t="n"/>
    </row>
    <row r="91" ht="15" customHeight="1" s="36">
      <c r="A91" s="50" t="n"/>
      <c r="B91" s="50" t="n"/>
      <c r="C91" s="50" t="n"/>
    </row>
    <row r="92" ht="15" customHeight="1" s="36">
      <c r="A92" s="50" t="n"/>
      <c r="B92" s="50" t="n"/>
      <c r="C92" s="50" t="n"/>
    </row>
    <row r="93" ht="15" customHeight="1" s="36">
      <c r="A93" s="50" t="n"/>
      <c r="B93" s="50" t="n"/>
      <c r="C93" s="50" t="n"/>
    </row>
    <row r="94" ht="15" customHeight="1" s="36">
      <c r="A94" s="50" t="n"/>
      <c r="B94" s="50" t="n"/>
      <c r="C94" s="50" t="n"/>
    </row>
    <row r="95" ht="15" customHeight="1" s="36">
      <c r="A95" s="50" t="n"/>
      <c r="B95" s="50" t="n"/>
      <c r="C95" s="50" t="n"/>
    </row>
    <row r="96" ht="15" customHeight="1" s="36">
      <c r="A96" s="50" t="n"/>
      <c r="B96" s="50" t="n"/>
      <c r="C96" s="50" t="n"/>
    </row>
    <row r="97" ht="15" customHeight="1" s="36">
      <c r="A97" s="50" t="n"/>
      <c r="B97" s="50" t="n"/>
      <c r="C97" s="50" t="n"/>
    </row>
    <row r="98" ht="15" customHeight="1" s="36">
      <c r="A98" s="50" t="n"/>
      <c r="B98" s="50" t="n"/>
      <c r="C98" s="50" t="n"/>
    </row>
    <row r="99" ht="15" customHeight="1" s="36">
      <c r="A99" s="50" t="n"/>
      <c r="B99" s="50" t="n"/>
      <c r="C99" s="50" t="n"/>
    </row>
    <row r="100" ht="15" customHeight="1" s="36">
      <c r="A100" s="50" t="n"/>
      <c r="B100" s="50" t="n"/>
      <c r="C100" s="50" t="n"/>
    </row>
    <row r="101" ht="15" customHeight="1" s="36">
      <c r="A101" s="50" t="n"/>
      <c r="B101" s="50" t="n"/>
      <c r="C101" s="50" t="n"/>
    </row>
    <row r="102" ht="15" customHeight="1" s="36">
      <c r="A102" s="50" t="n"/>
      <c r="B102" s="50" t="n"/>
      <c r="C102" s="50" t="n"/>
    </row>
    <row r="103" ht="15" customHeight="1" s="36">
      <c r="A103" s="50" t="n"/>
      <c r="B103" s="50" t="n"/>
      <c r="C103" s="50" t="n"/>
    </row>
    <row r="104" ht="15" customHeight="1" s="36">
      <c r="A104" s="50" t="n"/>
      <c r="B104" s="50" t="n"/>
      <c r="C104" s="50" t="n"/>
    </row>
    <row r="105" ht="15" customHeight="1" s="36">
      <c r="A105" s="50" t="n"/>
      <c r="B105" s="50" t="n"/>
      <c r="C105" s="50" t="n"/>
    </row>
    <row r="106" ht="15" customHeight="1" s="36">
      <c r="A106" s="50" t="n"/>
      <c r="B106" s="50" t="n"/>
      <c r="C106" s="50" t="n"/>
    </row>
    <row r="107" ht="15" customHeight="1" s="36">
      <c r="A107" s="50" t="n"/>
      <c r="B107" s="50" t="n"/>
      <c r="C107" s="50" t="n"/>
    </row>
    <row r="108" ht="15" customHeight="1" s="36">
      <c r="A108" s="50" t="n"/>
      <c r="B108" s="50" t="n"/>
      <c r="C108" s="50" t="n"/>
    </row>
    <row r="109" ht="15" customHeight="1" s="36">
      <c r="A109" s="50" t="n"/>
      <c r="B109" s="50" t="n"/>
      <c r="C109" s="50" t="n"/>
    </row>
    <row r="110" ht="15" customHeight="1" s="36">
      <c r="A110" s="50" t="n"/>
      <c r="B110" s="50" t="n"/>
      <c r="C110" s="50" t="n"/>
    </row>
    <row r="111" ht="15" customHeight="1" s="36">
      <c r="A111" s="50" t="n"/>
      <c r="B111" s="50" t="n"/>
      <c r="C111" s="50" t="n"/>
    </row>
    <row r="112" ht="15" customHeight="1" s="36">
      <c r="A112" s="50" t="n"/>
      <c r="B112" s="50" t="n"/>
      <c r="C112" s="50" t="n"/>
    </row>
    <row r="113" ht="15" customHeight="1" s="36">
      <c r="A113" s="50" t="n"/>
      <c r="B113" s="50" t="n"/>
      <c r="C113" s="50" t="n"/>
    </row>
    <row r="114" ht="15" customHeight="1" s="36">
      <c r="A114" s="50" t="n"/>
      <c r="B114" s="50" t="n"/>
      <c r="C114" s="50" t="n"/>
    </row>
    <row r="115" ht="15" customHeight="1" s="36">
      <c r="A115" s="50" t="n"/>
      <c r="B115" s="50" t="n"/>
      <c r="C115" s="50" t="n"/>
    </row>
    <row r="116" ht="15" customHeight="1" s="36">
      <c r="A116" s="50" t="n"/>
      <c r="B116" s="50" t="n"/>
      <c r="C116" s="50" t="n"/>
    </row>
    <row r="117" ht="15" customHeight="1" s="36">
      <c r="A117" s="50" t="n"/>
      <c r="B117" s="50" t="n"/>
      <c r="C117" s="50" t="n"/>
    </row>
    <row r="118" ht="15" customHeight="1" s="36">
      <c r="A118" s="50" t="n"/>
      <c r="B118" s="50" t="n"/>
      <c r="C118" s="50" t="n"/>
    </row>
    <row r="119" ht="15" customHeight="1" s="36">
      <c r="A119" s="50" t="n"/>
      <c r="B119" s="50" t="n"/>
      <c r="C119" s="50" t="n"/>
    </row>
    <row r="120" ht="15" customHeight="1" s="36">
      <c r="A120" s="50" t="n"/>
      <c r="B120" s="50" t="n"/>
      <c r="C120" s="50" t="n"/>
    </row>
    <row r="121" ht="15" customHeight="1" s="36">
      <c r="A121" s="50" t="n"/>
      <c r="B121" s="50" t="n"/>
      <c r="C121" s="50" t="n"/>
    </row>
    <row r="122" ht="15" customHeight="1" s="36">
      <c r="A122" s="50" t="n"/>
      <c r="B122" s="50" t="n"/>
      <c r="C122" s="50" t="n"/>
    </row>
    <row r="123" ht="15" customHeight="1" s="36">
      <c r="A123" s="50" t="n"/>
      <c r="B123" s="50" t="n"/>
      <c r="C123" s="50" t="n"/>
    </row>
    <row r="124" ht="15" customHeight="1" s="36">
      <c r="A124" s="50" t="n"/>
      <c r="B124" s="50" t="n"/>
      <c r="C124" s="50" t="n"/>
    </row>
    <row r="125" ht="15" customHeight="1" s="36">
      <c r="A125" s="50" t="n"/>
      <c r="B125" s="50" t="n"/>
      <c r="C125" s="50" t="n"/>
    </row>
    <row r="126" ht="15" customHeight="1" s="36">
      <c r="A126" s="50" t="n"/>
      <c r="B126" s="50" t="n"/>
      <c r="C126" s="50" t="n"/>
    </row>
    <row r="127" ht="15" customHeight="1" s="36">
      <c r="A127" s="50" t="n"/>
      <c r="B127" s="50" t="n"/>
      <c r="C127" s="50" t="n"/>
    </row>
    <row r="128" ht="15" customHeight="1" s="36">
      <c r="A128" s="50" t="n"/>
      <c r="B128" s="50" t="n"/>
      <c r="C128" s="50" t="n"/>
    </row>
    <row r="129" ht="15" customHeight="1" s="36">
      <c r="A129" s="50" t="n"/>
      <c r="B129" s="50" t="n"/>
      <c r="C129" s="50" t="n"/>
    </row>
    <row r="130" ht="15" customHeight="1" s="36">
      <c r="A130" s="50" t="n"/>
      <c r="B130" s="50" t="n"/>
      <c r="C130" s="50" t="n"/>
    </row>
    <row r="131" ht="15" customHeight="1" s="36">
      <c r="A131" s="50" t="n"/>
      <c r="B131" s="50" t="n"/>
      <c r="C131" s="50" t="n"/>
    </row>
    <row r="132" ht="15" customHeight="1" s="36">
      <c r="A132" s="50" t="n"/>
      <c r="B132" s="50" t="n"/>
      <c r="C132" s="50" t="n"/>
    </row>
    <row r="133" ht="15" customHeight="1" s="36">
      <c r="A133" s="50" t="n"/>
      <c r="B133" s="50" t="n"/>
      <c r="C133" s="50" t="n"/>
    </row>
    <row r="134" ht="15" customHeight="1" s="36">
      <c r="A134" s="50" t="n"/>
      <c r="B134" s="50" t="n"/>
      <c r="C134" s="50" t="n"/>
    </row>
    <row r="135" ht="15" customHeight="1" s="36">
      <c r="A135" s="50" t="n"/>
      <c r="B135" s="50" t="n"/>
      <c r="C135" s="50" t="n"/>
    </row>
    <row r="136" ht="15" customHeight="1" s="36">
      <c r="A136" s="50" t="n"/>
      <c r="B136" s="50" t="n"/>
      <c r="C136" s="50" t="n"/>
    </row>
    <row r="137" ht="15" customHeight="1" s="36">
      <c r="A137" s="50" t="n"/>
      <c r="B137" s="50" t="n"/>
      <c r="C137" s="50" t="n"/>
    </row>
    <row r="138" ht="15" customHeight="1" s="36">
      <c r="A138" s="50" t="n"/>
      <c r="B138" s="50" t="n"/>
      <c r="C138" s="50" t="n"/>
    </row>
    <row r="139" ht="15" customHeight="1" s="36">
      <c r="A139" s="50" t="n"/>
      <c r="B139" s="50" t="n"/>
      <c r="C139" s="50" t="n"/>
    </row>
    <row r="140" ht="15" customHeight="1" s="36">
      <c r="A140" s="50" t="n"/>
      <c r="B140" s="50" t="n"/>
      <c r="C140" s="50" t="n"/>
    </row>
    <row r="141" ht="15" customHeight="1" s="36">
      <c r="A141" s="50" t="n"/>
      <c r="B141" s="50" t="n"/>
      <c r="C141" s="50" t="n"/>
    </row>
    <row r="142" ht="15" customHeight="1" s="36">
      <c r="A142" s="50" t="n"/>
      <c r="B142" s="50" t="n"/>
      <c r="C142" s="50" t="n"/>
    </row>
    <row r="143" ht="15" customHeight="1" s="36">
      <c r="A143" s="50" t="n"/>
      <c r="B143" s="50" t="n"/>
      <c r="C143" s="50" t="n"/>
    </row>
    <row r="144" ht="15" customHeight="1" s="36">
      <c r="A144" s="50" t="n"/>
      <c r="B144" s="50" t="n"/>
      <c r="C144" s="50" t="n"/>
    </row>
    <row r="145" ht="15" customHeight="1" s="36">
      <c r="A145" s="50" t="n"/>
      <c r="B145" s="50" t="n"/>
      <c r="C145" s="50" t="n"/>
    </row>
    <row r="146" ht="15" customHeight="1" s="36">
      <c r="A146" s="50" t="n"/>
      <c r="B146" s="50" t="n"/>
      <c r="C146" s="50" t="n"/>
    </row>
    <row r="147" ht="15" customHeight="1" s="36">
      <c r="A147" s="50" t="n"/>
      <c r="B147" s="50" t="n"/>
      <c r="C147" s="50" t="n"/>
    </row>
    <row r="148" ht="15" customHeight="1" s="36">
      <c r="A148" s="50" t="n"/>
      <c r="B148" s="50" t="n"/>
      <c r="C148" s="50" t="n"/>
    </row>
    <row r="149" ht="15" customHeight="1" s="36">
      <c r="A149" s="50" t="n"/>
      <c r="B149" s="50" t="n"/>
      <c r="C149" s="50" t="n"/>
    </row>
    <row r="150" ht="15" customHeight="1" s="36">
      <c r="A150" s="50" t="n"/>
      <c r="B150" s="50" t="n"/>
      <c r="C150" s="50" t="n"/>
    </row>
    <row r="151" ht="15" customHeight="1" s="36">
      <c r="A151" s="50" t="n"/>
      <c r="B151" s="50" t="n"/>
      <c r="C151" s="50" t="n"/>
    </row>
    <row r="152" ht="15" customHeight="1" s="36">
      <c r="A152" s="50" t="n"/>
      <c r="B152" s="50" t="n"/>
      <c r="C152" s="50" t="n"/>
    </row>
    <row r="153" ht="15" customHeight="1" s="36">
      <c r="A153" s="50" t="n"/>
      <c r="B153" s="50" t="n"/>
      <c r="C153" s="50" t="n"/>
    </row>
  </sheetData>
  <dataValidations count="2">
    <dataValidation sqref="B4:B153" showDropDown="0" showInputMessage="0" showErrorMessage="0" allowBlank="1" type="list" errorStyle="stop" operator="between">
      <formula1>$E$4:$E$23</formula1>
      <formula2>0</formula2>
    </dataValidation>
    <dataValidation sqref="C4:C153" showDropDown="0" showInputMessage="0" showErrorMessage="0" allowBlank="1" type="list" errorStyle="stop" operator="between">
      <formula1>$I$4:$I$5</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D1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5" customWidth="1" style="35" min="1" max="1"/>
    <col width="50" customWidth="1" style="35" min="2" max="2"/>
    <col width="58" customWidth="1" style="35" min="3" max="4"/>
  </cols>
  <sheetData>
    <row r="1" ht="19.7" customHeight="1" s="36">
      <c r="A1" s="37" t="inlineStr">
        <is>
          <t>Review Items – things to confirm</t>
        </is>
      </c>
    </row>
    <row r="2" ht="15" customHeight="1" s="36">
      <c r="A2" s="40" t="inlineStr">
        <is>
          <t>Judgment calls made while sorting your statements. Fix any of them on the Lists tab (payee → category/type) or tell me and I'll update the workbook.</t>
        </is>
      </c>
    </row>
    <row r="3"/>
    <row r="4" ht="15" customHeight="1" s="36">
      <c r="A4" s="48" t="inlineStr">
        <is>
          <t>#</t>
        </is>
      </c>
      <c r="B4" s="48" t="inlineStr">
        <is>
          <t>Item</t>
        </is>
      </c>
      <c r="C4" s="48" t="inlineStr">
        <is>
          <t>What I did</t>
        </is>
      </c>
      <c r="D4" s="48" t="inlineStr">
        <is>
          <t>What to confirm</t>
        </is>
      </c>
    </row>
    <row r="5" ht="23.85" customHeight="1" s="36">
      <c r="A5" s="67" t="n"/>
      <c r="B5" s="67" t="n"/>
      <c r="C5" s="67" t="n"/>
      <c r="D5" s="67" t="n"/>
    </row>
    <row r="6" ht="15" customHeight="1" s="36">
      <c r="A6" s="67" t="n"/>
      <c r="B6" s="67" t="n"/>
      <c r="C6" s="67" t="n"/>
      <c r="D6" s="67" t="n"/>
    </row>
    <row r="7" ht="15" customHeight="1" s="36">
      <c r="A7" s="67" t="n"/>
      <c r="B7" s="67" t="n"/>
      <c r="C7" s="67" t="n"/>
      <c r="D7" s="67" t="n"/>
    </row>
    <row r="8" ht="23.85" customHeight="1" s="36">
      <c r="A8" s="67" t="n"/>
      <c r="B8" s="67" t="n"/>
      <c r="C8" s="67" t="n"/>
      <c r="D8" s="67" t="n"/>
    </row>
    <row r="9" ht="15" customHeight="1" s="36">
      <c r="A9" s="67" t="n"/>
      <c r="B9" s="67" t="n"/>
      <c r="C9" s="67" t="n"/>
      <c r="D9" s="67" t="n"/>
    </row>
    <row r="10" ht="15" customHeight="1" s="36">
      <c r="A10" s="67" t="n"/>
      <c r="B10" s="67" t="n"/>
      <c r="C10" s="67" t="n"/>
      <c r="D10" s="67" t="n"/>
    </row>
    <row r="11" ht="23.85" customHeight="1" s="36">
      <c r="A11" s="67" t="n"/>
      <c r="B11" s="67" t="n"/>
      <c r="C11" s="67" t="n"/>
      <c r="D11" s="67" t="n"/>
    </row>
    <row r="12" ht="23.85" customHeight="1" s="36">
      <c r="A12" s="67" t="n"/>
      <c r="B12" s="67" t="n"/>
      <c r="C12" s="67" t="n"/>
      <c r="D12" s="67" t="n"/>
    </row>
    <row r="13" ht="15" customHeight="1" s="36">
      <c r="A13" s="67" t="n"/>
      <c r="B13" s="67" t="n"/>
      <c r="C13" s="67" t="n"/>
      <c r="D13" s="67" t="n"/>
    </row>
    <row r="14" ht="23.85" customHeight="1" s="36">
      <c r="A14" s="67" t="n"/>
      <c r="B14" s="67" t="n"/>
      <c r="C14" s="67" t="n"/>
      <c r="D14" s="67" t="n"/>
    </row>
    <row r="15" ht="15" customHeight="1" s="36">
      <c r="A15" s="67" t="n"/>
      <c r="B15" s="67" t="n"/>
      <c r="C15" s="67" t="n"/>
      <c r="D15" s="67" t="n"/>
    </row>
    <row r="16" ht="15" customHeight="1" s="36">
      <c r="A16" s="67" t="n"/>
      <c r="B16" s="67" t="n"/>
      <c r="C16" s="67" t="n"/>
      <c r="D16" s="67"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G111"/>
  <sheetViews>
    <sheetView showFormulas="0" showGridLines="1"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2" customWidth="1" style="35" min="1" max="1"/>
    <col width="17" customWidth="1" style="35" min="2" max="2"/>
    <col width="42" customWidth="1" style="35" min="3" max="3"/>
    <col width="44" customWidth="1" style="35" min="4" max="4"/>
    <col width="13" customWidth="1" style="35" min="5" max="5"/>
    <col width="11" customWidth="1" style="35" min="6" max="6"/>
    <col width="52" customWidth="1" style="35" min="7" max="7"/>
  </cols>
  <sheetData>
    <row r="1" ht="19.7" customHeight="1" s="36">
      <c r="A1" s="37" t="inlineStr">
        <is>
          <t>Excluded: card payments, transfers, income</t>
        </is>
      </c>
    </row>
    <row r="2" ht="15" customHeight="1" s="36">
      <c r="A2" s="40" t="inlineStr">
        <is>
          <t>These rows are NOT counted as spending (so nothing is counted twice). Card payments are skipped because the purchases on the card are already in the Bill Log.</t>
        </is>
      </c>
    </row>
    <row r="3"/>
    <row r="4" ht="25.5" customHeight="1" s="36">
      <c r="A4" s="48" t="inlineStr">
        <is>
          <t>Date</t>
        </is>
      </c>
      <c r="B4" s="48" t="inlineStr">
        <is>
          <t>Account</t>
        </is>
      </c>
      <c r="C4" s="48" t="inlineStr">
        <is>
          <t>Description</t>
        </is>
      </c>
      <c r="D4" s="48" t="inlineStr">
        <is>
          <t>Detail</t>
        </is>
      </c>
      <c r="E4" s="48" t="inlineStr">
        <is>
          <t>Amount</t>
        </is>
      </c>
      <c r="F4" s="48" t="inlineStr">
        <is>
          <t>Direction</t>
        </is>
      </c>
      <c r="G4" s="48" t="inlineStr">
        <is>
          <t>Why excluded</t>
        </is>
      </c>
    </row>
    <row r="5" ht="15" customHeight="1" s="36">
      <c r="A5" s="49" t="n"/>
      <c r="B5" s="50" t="n"/>
      <c r="C5" s="50" t="n"/>
      <c r="D5" s="50" t="n"/>
      <c r="E5" s="52" t="n"/>
      <c r="F5" s="50" t="n"/>
      <c r="G5" s="50" t="n"/>
    </row>
    <row r="6" ht="15" customHeight="1" s="36">
      <c r="A6" s="49" t="n"/>
      <c r="B6" s="50" t="n"/>
      <c r="C6" s="50" t="n"/>
      <c r="D6" s="50" t="n"/>
      <c r="E6" s="52" t="n"/>
      <c r="F6" s="50" t="n"/>
      <c r="G6" s="50" t="n"/>
    </row>
    <row r="7" ht="15" customHeight="1" s="36">
      <c r="A7" s="49" t="n"/>
      <c r="B7" s="50" t="n"/>
      <c r="C7" s="50" t="n"/>
      <c r="D7" s="50" t="n"/>
      <c r="E7" s="52" t="n"/>
      <c r="F7" s="50" t="n"/>
      <c r="G7" s="50" t="n"/>
    </row>
    <row r="8" ht="15" customHeight="1" s="36">
      <c r="A8" s="49" t="n"/>
      <c r="B8" s="50" t="n"/>
      <c r="C8" s="50" t="n"/>
      <c r="D8" s="50" t="n"/>
      <c r="E8" s="52" t="n"/>
      <c r="F8" s="50" t="n"/>
      <c r="G8" s="50" t="n"/>
    </row>
    <row r="9" ht="15" customHeight="1" s="36">
      <c r="A9" s="49" t="n"/>
      <c r="B9" s="50" t="n"/>
      <c r="C9" s="50" t="n"/>
      <c r="D9" s="50" t="n"/>
      <c r="E9" s="52" t="n"/>
      <c r="F9" s="50" t="n"/>
      <c r="G9" s="50" t="n"/>
    </row>
    <row r="10" ht="15" customHeight="1" s="36">
      <c r="A10" s="49" t="n"/>
      <c r="B10" s="50" t="n"/>
      <c r="C10" s="50" t="n"/>
      <c r="D10" s="50" t="n"/>
      <c r="E10" s="52" t="n"/>
      <c r="F10" s="50" t="n"/>
      <c r="G10" s="50" t="n"/>
    </row>
    <row r="11" ht="15" customHeight="1" s="36">
      <c r="A11" s="49" t="n"/>
      <c r="B11" s="50" t="n"/>
      <c r="C11" s="50" t="n"/>
      <c r="D11" s="50" t="n"/>
      <c r="E11" s="52" t="n"/>
      <c r="F11" s="50" t="n"/>
      <c r="G11" s="50" t="n"/>
    </row>
    <row r="12" ht="15" customHeight="1" s="36">
      <c r="A12" s="49" t="n"/>
      <c r="B12" s="50" t="n"/>
      <c r="C12" s="50" t="n"/>
      <c r="D12" s="50" t="n"/>
      <c r="E12" s="52" t="n"/>
      <c r="F12" s="50" t="n"/>
      <c r="G12" s="50" t="n"/>
    </row>
    <row r="13" ht="15" customHeight="1" s="36">
      <c r="A13" s="49" t="n"/>
      <c r="B13" s="50" t="n"/>
      <c r="C13" s="50" t="n"/>
      <c r="D13" s="50" t="n"/>
      <c r="E13" s="52" t="n"/>
      <c r="F13" s="50" t="n"/>
      <c r="G13" s="50" t="n"/>
    </row>
    <row r="14" ht="15" customHeight="1" s="36">
      <c r="A14" s="49" t="n"/>
      <c r="B14" s="50" t="n"/>
      <c r="C14" s="50" t="n"/>
      <c r="D14" s="50" t="n"/>
      <c r="E14" s="52" t="n"/>
      <c r="F14" s="50" t="n"/>
      <c r="G14" s="50" t="n"/>
    </row>
    <row r="15" ht="15" customHeight="1" s="36">
      <c r="A15" s="49" t="n"/>
      <c r="B15" s="50" t="n"/>
      <c r="C15" s="50" t="n"/>
      <c r="D15" s="50" t="n"/>
      <c r="E15" s="52" t="n"/>
      <c r="F15" s="50" t="n"/>
      <c r="G15" s="50" t="n"/>
    </row>
    <row r="16" ht="15" customHeight="1" s="36">
      <c r="A16" s="49" t="n"/>
      <c r="B16" s="50" t="n"/>
      <c r="C16" s="50" t="n"/>
      <c r="D16" s="50" t="n"/>
      <c r="E16" s="52" t="n"/>
      <c r="F16" s="50" t="n"/>
      <c r="G16" s="50" t="n"/>
    </row>
    <row r="17" ht="15" customHeight="1" s="36">
      <c r="A17" s="49" t="n"/>
      <c r="B17" s="50" t="n"/>
      <c r="C17" s="50" t="n"/>
      <c r="D17" s="50" t="n"/>
      <c r="E17" s="52" t="n"/>
      <c r="F17" s="50" t="n"/>
      <c r="G17" s="50" t="n"/>
    </row>
    <row r="18" ht="15" customHeight="1" s="36">
      <c r="A18" s="49" t="n"/>
      <c r="B18" s="50" t="n"/>
      <c r="C18" s="50" t="n"/>
      <c r="D18" s="50" t="n"/>
      <c r="E18" s="52" t="n"/>
      <c r="F18" s="50" t="n"/>
      <c r="G18" s="50" t="n"/>
    </row>
    <row r="19" ht="15" customHeight="1" s="36">
      <c r="A19" s="49" t="n"/>
      <c r="B19" s="50" t="n"/>
      <c r="C19" s="50" t="n"/>
      <c r="D19" s="50" t="n"/>
      <c r="E19" s="52" t="n"/>
      <c r="F19" s="50" t="n"/>
      <c r="G19" s="50" t="n"/>
    </row>
    <row r="20" ht="15" customHeight="1" s="36">
      <c r="A20" s="49" t="n"/>
      <c r="B20" s="50" t="n"/>
      <c r="C20" s="50" t="n"/>
      <c r="D20" s="50" t="n"/>
      <c r="E20" s="52" t="n"/>
      <c r="F20" s="50" t="n"/>
      <c r="G20" s="50" t="n"/>
    </row>
    <row r="21" ht="15" customHeight="1" s="36">
      <c r="A21" s="49" t="n"/>
      <c r="B21" s="50" t="n"/>
      <c r="C21" s="50" t="n"/>
      <c r="D21" s="50" t="n"/>
      <c r="E21" s="52" t="n"/>
      <c r="F21" s="50" t="n"/>
      <c r="G21" s="50" t="n"/>
    </row>
    <row r="22" ht="15" customHeight="1" s="36">
      <c r="A22" s="49" t="n"/>
      <c r="B22" s="50" t="n"/>
      <c r="C22" s="50" t="n"/>
      <c r="D22" s="50" t="n"/>
      <c r="E22" s="52" t="n"/>
      <c r="F22" s="50" t="n"/>
      <c r="G22" s="50" t="n"/>
    </row>
    <row r="23" ht="15" customHeight="1" s="36">
      <c r="A23" s="49" t="n"/>
      <c r="B23" s="50" t="n"/>
      <c r="C23" s="50" t="n"/>
      <c r="D23" s="50" t="n"/>
      <c r="E23" s="52" t="n"/>
      <c r="F23" s="50" t="n"/>
      <c r="G23" s="50" t="n"/>
    </row>
    <row r="24" ht="15" customHeight="1" s="36">
      <c r="A24" s="49" t="n"/>
      <c r="B24" s="50" t="n"/>
      <c r="C24" s="50" t="n"/>
      <c r="D24" s="50" t="n"/>
      <c r="E24" s="52" t="n"/>
      <c r="F24" s="50" t="n"/>
      <c r="G24" s="50" t="n"/>
    </row>
    <row r="25" ht="15" customHeight="1" s="36">
      <c r="A25" s="49" t="n"/>
      <c r="B25" s="50" t="n"/>
      <c r="C25" s="50" t="n"/>
      <c r="D25" s="50" t="n"/>
      <c r="E25" s="52" t="n"/>
      <c r="F25" s="50" t="n"/>
      <c r="G25" s="50" t="n"/>
    </row>
    <row r="26" ht="15" customHeight="1" s="36">
      <c r="A26" s="49" t="n"/>
      <c r="B26" s="50" t="n"/>
      <c r="C26" s="50" t="n"/>
      <c r="D26" s="50" t="n"/>
      <c r="E26" s="52" t="n"/>
      <c r="F26" s="50" t="n"/>
      <c r="G26" s="50" t="n"/>
    </row>
    <row r="27" ht="15" customHeight="1" s="36">
      <c r="A27" s="49" t="n"/>
      <c r="B27" s="50" t="n"/>
      <c r="C27" s="50" t="n"/>
      <c r="D27" s="50" t="n"/>
      <c r="E27" s="52" t="n"/>
      <c r="F27" s="50" t="n"/>
      <c r="G27" s="50" t="n"/>
    </row>
    <row r="28" ht="15" customHeight="1" s="36">
      <c r="A28" s="49" t="n"/>
      <c r="B28" s="50" t="n"/>
      <c r="C28" s="50" t="n"/>
      <c r="D28" s="50" t="n"/>
      <c r="E28" s="52" t="n"/>
      <c r="F28" s="50" t="n"/>
      <c r="G28" s="50" t="n"/>
    </row>
    <row r="29" ht="15" customHeight="1" s="36">
      <c r="A29" s="49" t="n"/>
      <c r="B29" s="50" t="n"/>
      <c r="C29" s="50" t="n"/>
      <c r="D29" s="50" t="n"/>
      <c r="E29" s="52" t="n"/>
      <c r="F29" s="50" t="n"/>
      <c r="G29" s="50" t="n"/>
    </row>
    <row r="30" ht="15" customHeight="1" s="36">
      <c r="A30" s="49" t="n"/>
      <c r="B30" s="50" t="n"/>
      <c r="C30" s="50" t="n"/>
      <c r="D30" s="50" t="n"/>
      <c r="E30" s="52" t="n"/>
      <c r="F30" s="50" t="n"/>
      <c r="G30" s="50" t="n"/>
    </row>
    <row r="31" ht="15" customHeight="1" s="36">
      <c r="A31" s="49" t="n"/>
      <c r="B31" s="50" t="n"/>
      <c r="C31" s="50" t="n"/>
      <c r="D31" s="50" t="n"/>
      <c r="E31" s="52" t="n"/>
      <c r="F31" s="50" t="n"/>
      <c r="G31" s="50" t="n"/>
    </row>
    <row r="32" ht="15" customHeight="1" s="36">
      <c r="A32" s="49" t="n"/>
      <c r="B32" s="50" t="n"/>
      <c r="C32" s="50" t="n"/>
      <c r="D32" s="50" t="n"/>
      <c r="E32" s="52" t="n"/>
      <c r="F32" s="50" t="n"/>
      <c r="G32" s="50" t="n"/>
    </row>
    <row r="33" ht="15" customHeight="1" s="36">
      <c r="A33" s="49" t="n"/>
      <c r="B33" s="50" t="n"/>
      <c r="C33" s="50" t="n"/>
      <c r="D33" s="50" t="n"/>
      <c r="E33" s="52" t="n"/>
      <c r="F33" s="50" t="n"/>
      <c r="G33" s="50" t="n"/>
    </row>
    <row r="34" ht="15" customHeight="1" s="36">
      <c r="A34" s="49" t="n"/>
      <c r="B34" s="50" t="n"/>
      <c r="C34" s="50" t="n"/>
      <c r="D34" s="50" t="n"/>
      <c r="E34" s="52" t="n"/>
      <c r="F34" s="50" t="n"/>
      <c r="G34" s="50" t="n"/>
    </row>
    <row r="35" ht="15" customHeight="1" s="36">
      <c r="A35" s="49" t="n"/>
      <c r="B35" s="50" t="n"/>
      <c r="C35" s="50" t="n"/>
      <c r="D35" s="50" t="n"/>
      <c r="E35" s="52" t="n"/>
      <c r="F35" s="50" t="n"/>
      <c r="G35" s="50" t="n"/>
    </row>
    <row r="36" ht="15" customHeight="1" s="36">
      <c r="A36" s="49" t="n"/>
      <c r="B36" s="50" t="n"/>
      <c r="C36" s="50" t="n"/>
      <c r="D36" s="50" t="n"/>
      <c r="E36" s="52" t="n"/>
      <c r="F36" s="50" t="n"/>
      <c r="G36" s="50" t="n"/>
    </row>
    <row r="37" ht="15" customHeight="1" s="36">
      <c r="A37" s="49" t="n"/>
      <c r="B37" s="50" t="n"/>
      <c r="C37" s="50" t="n"/>
      <c r="D37" s="50" t="n"/>
      <c r="E37" s="52" t="n"/>
      <c r="F37" s="50" t="n"/>
      <c r="G37" s="50" t="n"/>
    </row>
    <row r="38" ht="15" customHeight="1" s="36">
      <c r="A38" s="49" t="n"/>
      <c r="B38" s="50" t="n"/>
      <c r="C38" s="50" t="n"/>
      <c r="D38" s="50" t="n"/>
      <c r="E38" s="52" t="n"/>
      <c r="F38" s="50" t="n"/>
      <c r="G38" s="50" t="n"/>
    </row>
    <row r="39" ht="15" customHeight="1" s="36">
      <c r="A39" s="49" t="n"/>
      <c r="B39" s="50" t="n"/>
      <c r="C39" s="50" t="n"/>
      <c r="D39" s="50" t="n"/>
      <c r="E39" s="52" t="n"/>
      <c r="F39" s="50" t="n"/>
      <c r="G39" s="50" t="n"/>
    </row>
    <row r="40" ht="15" customHeight="1" s="36">
      <c r="A40" s="49" t="n"/>
      <c r="B40" s="50" t="n"/>
      <c r="C40" s="50" t="n"/>
      <c r="D40" s="50" t="n"/>
      <c r="E40" s="52" t="n"/>
      <c r="F40" s="50" t="n"/>
      <c r="G40" s="50" t="n"/>
    </row>
    <row r="41" ht="15" customHeight="1" s="36">
      <c r="A41" s="49" t="n"/>
      <c r="B41" s="50" t="n"/>
      <c r="C41" s="50" t="n"/>
      <c r="D41" s="50" t="n"/>
      <c r="E41" s="52" t="n"/>
      <c r="F41" s="50" t="n"/>
      <c r="G41" s="50" t="n"/>
    </row>
    <row r="42" ht="15" customHeight="1" s="36">
      <c r="A42" s="49" t="n"/>
      <c r="B42" s="50" t="n"/>
      <c r="C42" s="50" t="n"/>
      <c r="D42" s="50" t="n"/>
      <c r="E42" s="52" t="n"/>
      <c r="F42" s="50" t="n"/>
      <c r="G42" s="50" t="n"/>
    </row>
    <row r="43" ht="15" customHeight="1" s="36">
      <c r="A43" s="49" t="n"/>
      <c r="B43" s="50" t="n"/>
      <c r="C43" s="50" t="n"/>
      <c r="D43" s="50" t="n"/>
      <c r="E43" s="52" t="n"/>
      <c r="F43" s="50" t="n"/>
      <c r="G43" s="50" t="n"/>
    </row>
    <row r="44" ht="15" customHeight="1" s="36">
      <c r="A44" s="49" t="n"/>
      <c r="B44" s="50" t="n"/>
      <c r="C44" s="50" t="n"/>
      <c r="D44" s="50" t="n"/>
      <c r="E44" s="52" t="n"/>
      <c r="F44" s="50" t="n"/>
      <c r="G44" s="50" t="n"/>
    </row>
    <row r="45" ht="15" customHeight="1" s="36">
      <c r="A45" s="49" t="n"/>
      <c r="B45" s="50" t="n"/>
      <c r="C45" s="50" t="n"/>
      <c r="D45" s="50" t="n"/>
      <c r="E45" s="52" t="n"/>
      <c r="F45" s="50" t="n"/>
      <c r="G45" s="50" t="n"/>
    </row>
    <row r="46" ht="15" customHeight="1" s="36">
      <c r="A46" s="49" t="n"/>
      <c r="B46" s="50" t="n"/>
      <c r="C46" s="50" t="n"/>
      <c r="D46" s="50" t="n"/>
      <c r="E46" s="52" t="n"/>
      <c r="F46" s="50" t="n"/>
      <c r="G46" s="50" t="n"/>
    </row>
    <row r="47" ht="15" customHeight="1" s="36">
      <c r="A47" s="49" t="n"/>
      <c r="B47" s="50" t="n"/>
      <c r="C47" s="50" t="n"/>
      <c r="D47" s="50" t="n"/>
      <c r="E47" s="52" t="n"/>
      <c r="F47" s="50" t="n"/>
      <c r="G47" s="50" t="n"/>
    </row>
    <row r="48" ht="15" customHeight="1" s="36">
      <c r="A48" s="49" t="n"/>
      <c r="B48" s="50" t="n"/>
      <c r="C48" s="50" t="n"/>
      <c r="D48" s="50" t="n"/>
      <c r="E48" s="52" t="n"/>
      <c r="F48" s="50" t="n"/>
      <c r="G48" s="50" t="n"/>
    </row>
    <row r="49" ht="15" customHeight="1" s="36">
      <c r="A49" s="49" t="n"/>
      <c r="B49" s="50" t="n"/>
      <c r="C49" s="50" t="n"/>
      <c r="D49" s="50" t="n"/>
      <c r="E49" s="52" t="n"/>
      <c r="F49" s="50" t="n"/>
      <c r="G49" s="50" t="n"/>
    </row>
    <row r="50" ht="15" customHeight="1" s="36">
      <c r="A50" s="49" t="n"/>
      <c r="B50" s="50" t="n"/>
      <c r="C50" s="50" t="n"/>
      <c r="D50" s="50" t="n"/>
      <c r="E50" s="52" t="n"/>
      <c r="F50" s="50" t="n"/>
      <c r="G50" s="50" t="n"/>
    </row>
    <row r="51" ht="15" customHeight="1" s="36">
      <c r="A51" s="49" t="n"/>
      <c r="B51" s="50" t="n"/>
      <c r="C51" s="50" t="n"/>
      <c r="D51" s="50" t="n"/>
      <c r="E51" s="52" t="n"/>
      <c r="F51" s="50" t="n"/>
      <c r="G51" s="50" t="n"/>
    </row>
    <row r="52" ht="15" customHeight="1" s="36">
      <c r="A52" s="49" t="n"/>
      <c r="B52" s="50" t="n"/>
      <c r="C52" s="50" t="n"/>
      <c r="D52" s="50" t="n"/>
      <c r="E52" s="52" t="n"/>
      <c r="F52" s="50" t="n"/>
      <c r="G52" s="50" t="n"/>
    </row>
    <row r="53" ht="15" customHeight="1" s="36">
      <c r="A53" s="49" t="n"/>
      <c r="B53" s="50" t="n"/>
      <c r="C53" s="50" t="n"/>
      <c r="D53" s="50" t="n"/>
      <c r="E53" s="52" t="n"/>
      <c r="F53" s="50" t="n"/>
      <c r="G53" s="50" t="n"/>
    </row>
    <row r="54" ht="15" customHeight="1" s="36">
      <c r="A54" s="49" t="n"/>
      <c r="B54" s="50" t="n"/>
      <c r="C54" s="50" t="n"/>
      <c r="D54" s="50" t="n"/>
      <c r="E54" s="52" t="n"/>
      <c r="F54" s="50" t="n"/>
      <c r="G54" s="50" t="n"/>
    </row>
    <row r="55" ht="15" customHeight="1" s="36">
      <c r="A55" s="49" t="n"/>
      <c r="B55" s="50" t="n"/>
      <c r="C55" s="50" t="n"/>
      <c r="D55" s="50" t="n"/>
      <c r="E55" s="52" t="n"/>
      <c r="F55" s="50" t="n"/>
      <c r="G55" s="50" t="n"/>
    </row>
    <row r="56" ht="15" customHeight="1" s="36">
      <c r="A56" s="49" t="n"/>
      <c r="B56" s="50" t="n"/>
      <c r="C56" s="50" t="n"/>
      <c r="D56" s="50" t="n"/>
      <c r="E56" s="52" t="n"/>
      <c r="F56" s="50" t="n"/>
      <c r="G56" s="50" t="n"/>
    </row>
    <row r="57" ht="15" customHeight="1" s="36">
      <c r="A57" s="49" t="n"/>
      <c r="B57" s="50" t="n"/>
      <c r="C57" s="50" t="n"/>
      <c r="D57" s="50" t="n"/>
      <c r="E57" s="52" t="n"/>
      <c r="F57" s="50" t="n"/>
      <c r="G57" s="50" t="n"/>
    </row>
    <row r="58" ht="15" customHeight="1" s="36">
      <c r="A58" s="49" t="n"/>
      <c r="B58" s="50" t="n"/>
      <c r="C58" s="50" t="n"/>
      <c r="D58" s="50" t="n"/>
      <c r="E58" s="52" t="n"/>
      <c r="F58" s="50" t="n"/>
      <c r="G58" s="50" t="n"/>
    </row>
    <row r="59" ht="15" customHeight="1" s="36">
      <c r="A59" s="49" t="n"/>
      <c r="B59" s="50" t="n"/>
      <c r="C59" s="50" t="n"/>
      <c r="D59" s="50" t="n"/>
      <c r="E59" s="52" t="n"/>
      <c r="F59" s="50" t="n"/>
      <c r="G59" s="50" t="n"/>
    </row>
    <row r="60" ht="15" customHeight="1" s="36">
      <c r="A60" s="49" t="n"/>
      <c r="B60" s="50" t="n"/>
      <c r="C60" s="50" t="n"/>
      <c r="D60" s="50" t="n"/>
      <c r="E60" s="52" t="n"/>
      <c r="F60" s="50" t="n"/>
      <c r="G60" s="50" t="n"/>
    </row>
    <row r="61" ht="15" customHeight="1" s="36">
      <c r="A61" s="49" t="n"/>
      <c r="B61" s="50" t="n"/>
      <c r="C61" s="50" t="n"/>
      <c r="D61" s="50" t="n"/>
      <c r="E61" s="52" t="n"/>
      <c r="F61" s="50" t="n"/>
      <c r="G61" s="50" t="n"/>
    </row>
    <row r="62" ht="15" customHeight="1" s="36">
      <c r="A62" s="49" t="n"/>
      <c r="B62" s="50" t="n"/>
      <c r="C62" s="50" t="n"/>
      <c r="D62" s="50" t="n"/>
      <c r="E62" s="52" t="n"/>
      <c r="F62" s="50" t="n"/>
      <c r="G62" s="50" t="n"/>
    </row>
    <row r="63" ht="15" customHeight="1" s="36">
      <c r="A63" s="49" t="n"/>
      <c r="B63" s="50" t="n"/>
      <c r="C63" s="50" t="n"/>
      <c r="D63" s="50" t="n"/>
      <c r="E63" s="52" t="n"/>
      <c r="F63" s="50" t="n"/>
      <c r="G63" s="50" t="n"/>
    </row>
    <row r="64" ht="15" customHeight="1" s="36">
      <c r="A64" s="49" t="n"/>
      <c r="B64" s="50" t="n"/>
      <c r="C64" s="50" t="n"/>
      <c r="D64" s="50" t="n"/>
      <c r="E64" s="52" t="n"/>
      <c r="F64" s="50" t="n"/>
      <c r="G64" s="50" t="n"/>
    </row>
    <row r="65" ht="15" customHeight="1" s="36">
      <c r="A65" s="49" t="n"/>
      <c r="B65" s="50" t="n"/>
      <c r="C65" s="50" t="n"/>
      <c r="D65" s="50" t="n"/>
      <c r="E65" s="52" t="n"/>
      <c r="F65" s="50" t="n"/>
      <c r="G65" s="50" t="n"/>
    </row>
    <row r="66" ht="15" customHeight="1" s="36">
      <c r="A66" s="49" t="n"/>
      <c r="B66" s="50" t="n"/>
      <c r="C66" s="50" t="n"/>
      <c r="D66" s="50" t="n"/>
      <c r="E66" s="52" t="n"/>
      <c r="F66" s="50" t="n"/>
      <c r="G66" s="50" t="n"/>
    </row>
    <row r="67" ht="15" customHeight="1" s="36">
      <c r="A67" s="49" t="n"/>
      <c r="B67" s="50" t="n"/>
      <c r="C67" s="50" t="n"/>
      <c r="D67" s="50" t="n"/>
      <c r="E67" s="52" t="n"/>
      <c r="F67" s="50" t="n"/>
      <c r="G67" s="50" t="n"/>
    </row>
    <row r="68" ht="15" customHeight="1" s="36">
      <c r="A68" s="49" t="n"/>
      <c r="B68" s="50" t="n"/>
      <c r="C68" s="50" t="n"/>
      <c r="D68" s="50" t="n"/>
      <c r="E68" s="52" t="n"/>
      <c r="F68" s="50" t="n"/>
      <c r="G68" s="50" t="n"/>
    </row>
    <row r="69" ht="15" customHeight="1" s="36">
      <c r="A69" s="49" t="n"/>
      <c r="B69" s="50" t="n"/>
      <c r="C69" s="50" t="n"/>
      <c r="D69" s="50" t="n"/>
      <c r="E69" s="52" t="n"/>
      <c r="F69" s="50" t="n"/>
      <c r="G69" s="50" t="n"/>
    </row>
    <row r="70" ht="15" customHeight="1" s="36">
      <c r="A70" s="49" t="n"/>
      <c r="B70" s="50" t="n"/>
      <c r="C70" s="50" t="n"/>
      <c r="D70" s="50" t="n"/>
      <c r="E70" s="52" t="n"/>
      <c r="F70" s="50" t="n"/>
      <c r="G70" s="50" t="n"/>
    </row>
    <row r="71" ht="15" customHeight="1" s="36">
      <c r="A71" s="49" t="n"/>
      <c r="B71" s="50" t="n"/>
      <c r="C71" s="50" t="n"/>
      <c r="D71" s="50" t="n"/>
      <c r="E71" s="52" t="n"/>
      <c r="F71" s="50" t="n"/>
      <c r="G71" s="50" t="n"/>
    </row>
    <row r="72" ht="15" customHeight="1" s="36">
      <c r="A72" s="49" t="n"/>
      <c r="B72" s="50" t="n"/>
      <c r="C72" s="50" t="n"/>
      <c r="D72" s="50" t="n"/>
      <c r="E72" s="52" t="n"/>
      <c r="F72" s="50" t="n"/>
      <c r="G72" s="50" t="n"/>
    </row>
    <row r="73" ht="15" customHeight="1" s="36">
      <c r="A73" s="49" t="n"/>
      <c r="B73" s="50" t="n"/>
      <c r="C73" s="50" t="n"/>
      <c r="D73" s="50" t="n"/>
      <c r="E73" s="52" t="n"/>
      <c r="F73" s="50" t="n"/>
      <c r="G73" s="50" t="n"/>
    </row>
    <row r="74" ht="15" customHeight="1" s="36">
      <c r="A74" s="49" t="n"/>
      <c r="B74" s="50" t="n"/>
      <c r="C74" s="50" t="n"/>
      <c r="D74" s="50" t="n"/>
      <c r="E74" s="52" t="n"/>
      <c r="F74" s="50" t="n"/>
      <c r="G74" s="50" t="n"/>
    </row>
    <row r="75" ht="15" customHeight="1" s="36">
      <c r="A75" s="49" t="n"/>
      <c r="B75" s="50" t="n"/>
      <c r="C75" s="50" t="n"/>
      <c r="D75" s="50" t="n"/>
      <c r="E75" s="52" t="n"/>
      <c r="F75" s="50" t="n"/>
      <c r="G75" s="50" t="n"/>
    </row>
    <row r="76" ht="15" customHeight="1" s="36">
      <c r="A76" s="49" t="n"/>
      <c r="B76" s="50" t="n"/>
      <c r="C76" s="50" t="n"/>
      <c r="D76" s="50" t="n"/>
      <c r="E76" s="52" t="n"/>
      <c r="F76" s="50" t="n"/>
      <c r="G76" s="50" t="n"/>
    </row>
    <row r="77" ht="15" customHeight="1" s="36">
      <c r="A77" s="49" t="n"/>
      <c r="B77" s="50" t="n"/>
      <c r="C77" s="50" t="n"/>
      <c r="D77" s="50" t="n"/>
      <c r="E77" s="52" t="n"/>
      <c r="F77" s="50" t="n"/>
      <c r="G77" s="50" t="n"/>
    </row>
    <row r="78" ht="15" customHeight="1" s="36">
      <c r="A78" s="49" t="n"/>
      <c r="B78" s="50" t="n"/>
      <c r="C78" s="50" t="n"/>
      <c r="D78" s="50" t="n"/>
      <c r="E78" s="52" t="n"/>
      <c r="F78" s="50" t="n"/>
      <c r="G78" s="50" t="n"/>
    </row>
    <row r="79" ht="15" customHeight="1" s="36">
      <c r="A79" s="49" t="n"/>
      <c r="B79" s="50" t="n"/>
      <c r="C79" s="50" t="n"/>
      <c r="D79" s="50" t="n"/>
      <c r="E79" s="52" t="n"/>
      <c r="F79" s="50" t="n"/>
      <c r="G79" s="50" t="n"/>
    </row>
    <row r="80" ht="15" customHeight="1" s="36">
      <c r="A80" s="49" t="n"/>
      <c r="B80" s="50" t="n"/>
      <c r="C80" s="50" t="n"/>
      <c r="D80" s="50" t="n"/>
      <c r="E80" s="52" t="n"/>
      <c r="F80" s="50" t="n"/>
      <c r="G80" s="50" t="n"/>
    </row>
    <row r="81" ht="15" customHeight="1" s="36">
      <c r="A81" s="49" t="n"/>
      <c r="B81" s="50" t="n"/>
      <c r="C81" s="50" t="n"/>
      <c r="D81" s="50" t="n"/>
      <c r="E81" s="52" t="n"/>
      <c r="F81" s="50" t="n"/>
      <c r="G81" s="50" t="n"/>
    </row>
    <row r="82" ht="15" customHeight="1" s="36">
      <c r="A82" s="49" t="n"/>
      <c r="B82" s="50" t="n"/>
      <c r="C82" s="50" t="n"/>
      <c r="D82" s="50" t="n"/>
      <c r="E82" s="52" t="n"/>
      <c r="F82" s="50" t="n"/>
      <c r="G82" s="50" t="n"/>
    </row>
    <row r="83" ht="15" customHeight="1" s="36">
      <c r="A83" s="49" t="n"/>
      <c r="B83" s="50" t="n"/>
      <c r="C83" s="50" t="n"/>
      <c r="D83" s="50" t="n"/>
      <c r="E83" s="52" t="n"/>
      <c r="F83" s="50" t="n"/>
      <c r="G83" s="50" t="n"/>
    </row>
    <row r="84" ht="15" customHeight="1" s="36">
      <c r="A84" s="49" t="n"/>
      <c r="B84" s="50" t="n"/>
      <c r="C84" s="50" t="n"/>
      <c r="D84" s="50" t="n"/>
      <c r="E84" s="52" t="n"/>
      <c r="F84" s="50" t="n"/>
      <c r="G84" s="50" t="n"/>
    </row>
    <row r="85" ht="15" customHeight="1" s="36">
      <c r="A85" s="49" t="n"/>
      <c r="B85" s="50" t="n"/>
      <c r="C85" s="50" t="n"/>
      <c r="D85" s="50" t="n"/>
      <c r="E85" s="52" t="n"/>
      <c r="F85" s="50" t="n"/>
      <c r="G85" s="50" t="n"/>
    </row>
    <row r="86" ht="15" customHeight="1" s="36">
      <c r="A86" s="49" t="n"/>
      <c r="B86" s="50" t="n"/>
      <c r="C86" s="50" t="n"/>
      <c r="D86" s="50" t="n"/>
      <c r="E86" s="52" t="n"/>
      <c r="F86" s="50" t="n"/>
      <c r="G86" s="50" t="n"/>
    </row>
    <row r="87" ht="15" customHeight="1" s="36">
      <c r="A87" s="49" t="n"/>
      <c r="B87" s="50" t="n"/>
      <c r="C87" s="50" t="n"/>
      <c r="D87" s="50" t="n"/>
      <c r="E87" s="52" t="n"/>
      <c r="F87" s="50" t="n"/>
      <c r="G87" s="50" t="n"/>
    </row>
    <row r="88" ht="15" customHeight="1" s="36">
      <c r="A88" s="49" t="n"/>
      <c r="B88" s="50" t="n"/>
      <c r="C88" s="50" t="n"/>
      <c r="D88" s="50" t="n"/>
      <c r="E88" s="52" t="n"/>
      <c r="F88" s="50" t="n"/>
      <c r="G88" s="50" t="n"/>
    </row>
    <row r="89" ht="15" customHeight="1" s="36">
      <c r="A89" s="49" t="n"/>
      <c r="B89" s="50" t="n"/>
      <c r="C89" s="50" t="n"/>
      <c r="D89" s="50" t="n"/>
      <c r="E89" s="52" t="n"/>
      <c r="F89" s="50" t="n"/>
      <c r="G89" s="50" t="n"/>
    </row>
    <row r="90" ht="15" customHeight="1" s="36">
      <c r="A90" s="49" t="n"/>
      <c r="B90" s="50" t="n"/>
      <c r="C90" s="50" t="n"/>
      <c r="D90" s="50" t="n"/>
      <c r="E90" s="52" t="n"/>
      <c r="F90" s="50" t="n"/>
      <c r="G90" s="50" t="n"/>
    </row>
    <row r="91" ht="15" customHeight="1" s="36">
      <c r="A91" s="49" t="n"/>
      <c r="B91" s="50" t="n"/>
      <c r="C91" s="50" t="n"/>
      <c r="D91" s="50" t="n"/>
      <c r="E91" s="52" t="n"/>
      <c r="F91" s="50" t="n"/>
      <c r="G91" s="50" t="n"/>
    </row>
    <row r="92" ht="15" customHeight="1" s="36">
      <c r="A92" s="49" t="n"/>
      <c r="B92" s="50" t="n"/>
      <c r="C92" s="50" t="n"/>
      <c r="D92" s="50" t="n"/>
      <c r="E92" s="52" t="n"/>
      <c r="F92" s="50" t="n"/>
      <c r="G92" s="50" t="n"/>
    </row>
    <row r="93" ht="15" customHeight="1" s="36">
      <c r="A93" s="49" t="n"/>
      <c r="B93" s="50" t="n"/>
      <c r="C93" s="50" t="n"/>
      <c r="D93" s="50" t="n"/>
      <c r="E93" s="52" t="n"/>
      <c r="F93" s="50" t="n"/>
      <c r="G93" s="50" t="n"/>
    </row>
    <row r="94" ht="15" customHeight="1" s="36">
      <c r="A94" s="49" t="n"/>
      <c r="B94" s="50" t="n"/>
      <c r="C94" s="50" t="n"/>
      <c r="D94" s="50" t="n"/>
      <c r="E94" s="52" t="n"/>
      <c r="F94" s="50" t="n"/>
      <c r="G94" s="50" t="n"/>
    </row>
    <row r="95" ht="15" customHeight="1" s="36">
      <c r="A95" s="49" t="n"/>
      <c r="B95" s="50" t="n"/>
      <c r="C95" s="50" t="n"/>
      <c r="D95" s="50" t="n"/>
      <c r="E95" s="52" t="n"/>
      <c r="F95" s="50" t="n"/>
      <c r="G95" s="50" t="n"/>
    </row>
    <row r="96" ht="15" customHeight="1" s="36">
      <c r="A96" s="49" t="n"/>
      <c r="B96" s="50" t="n"/>
      <c r="C96" s="50" t="n"/>
      <c r="D96" s="50" t="n"/>
      <c r="E96" s="52" t="n"/>
      <c r="F96" s="50" t="n"/>
      <c r="G96" s="50" t="n"/>
    </row>
    <row r="97" ht="15" customHeight="1" s="36">
      <c r="A97" s="49" t="n"/>
      <c r="B97" s="50" t="n"/>
      <c r="C97" s="50" t="n"/>
      <c r="D97" s="50" t="n"/>
      <c r="E97" s="52" t="n"/>
      <c r="F97" s="50" t="n"/>
      <c r="G97" s="50" t="n"/>
    </row>
    <row r="98" ht="15" customHeight="1" s="36">
      <c r="A98" s="49" t="n"/>
      <c r="B98" s="50" t="n"/>
      <c r="C98" s="50" t="n"/>
      <c r="D98" s="50" t="n"/>
      <c r="E98" s="52" t="n"/>
      <c r="F98" s="50" t="n"/>
      <c r="G98" s="50" t="n"/>
    </row>
    <row r="99" ht="15" customHeight="1" s="36">
      <c r="A99" s="49" t="n"/>
      <c r="B99" s="50" t="n"/>
      <c r="C99" s="50" t="n"/>
      <c r="D99" s="50" t="n"/>
      <c r="E99" s="52" t="n"/>
      <c r="F99" s="50" t="n"/>
      <c r="G99" s="50" t="n"/>
    </row>
    <row r="100" ht="15" customHeight="1" s="36">
      <c r="A100" s="49" t="n"/>
      <c r="B100" s="50" t="n"/>
      <c r="C100" s="50" t="n"/>
      <c r="D100" s="50" t="n"/>
      <c r="E100" s="52" t="n"/>
      <c r="F100" s="50" t="n"/>
      <c r="G100" s="50" t="n"/>
    </row>
    <row r="101" ht="15" customHeight="1" s="36">
      <c r="A101" s="49" t="n"/>
      <c r="B101" s="50" t="n"/>
      <c r="C101" s="50" t="n"/>
      <c r="D101" s="50" t="n"/>
      <c r="E101" s="52" t="n"/>
      <c r="F101" s="50" t="n"/>
      <c r="G101" s="50" t="n"/>
    </row>
    <row r="102" ht="15" customHeight="1" s="36">
      <c r="A102" s="49" t="n"/>
      <c r="B102" s="50" t="n"/>
      <c r="C102" s="50" t="n"/>
      <c r="D102" s="50" t="n"/>
      <c r="E102" s="52" t="n"/>
      <c r="F102" s="50" t="n"/>
      <c r="G102" s="50" t="n"/>
    </row>
    <row r="103" ht="15" customHeight="1" s="36">
      <c r="A103" s="49" t="n"/>
      <c r="B103" s="50" t="n"/>
      <c r="C103" s="50" t="n"/>
      <c r="D103" s="50" t="n"/>
      <c r="E103" s="52" t="n"/>
      <c r="F103" s="50" t="n"/>
      <c r="G103" s="50" t="n"/>
    </row>
    <row r="104" ht="15" customHeight="1" s="36">
      <c r="A104" s="49" t="n"/>
      <c r="B104" s="50" t="n"/>
      <c r="C104" s="50" t="n"/>
      <c r="D104" s="50" t="n"/>
      <c r="E104" s="52" t="n"/>
      <c r="F104" s="50" t="n"/>
      <c r="G104" s="50" t="n"/>
    </row>
    <row r="105" ht="15" customHeight="1" s="36">
      <c r="A105" s="49" t="n"/>
      <c r="B105" s="50" t="n"/>
      <c r="C105" s="50" t="n"/>
      <c r="D105" s="50" t="n"/>
      <c r="E105" s="52" t="n"/>
      <c r="F105" s="50" t="n"/>
      <c r="G105" s="50" t="n"/>
    </row>
    <row r="106" ht="15" customHeight="1" s="36">
      <c r="A106" s="49" t="n"/>
      <c r="B106" s="50" t="n"/>
      <c r="C106" s="50" t="n"/>
      <c r="D106" s="50" t="n"/>
      <c r="E106" s="52" t="n"/>
      <c r="F106" s="50" t="n"/>
      <c r="G106" s="50" t="n"/>
    </row>
    <row r="107" ht="15" customHeight="1" s="36">
      <c r="A107" s="49" t="n"/>
      <c r="B107" s="50" t="n"/>
      <c r="C107" s="50" t="n"/>
      <c r="D107" s="50" t="n"/>
      <c r="E107" s="52" t="n"/>
      <c r="F107" s="50" t="n"/>
      <c r="G107" s="50" t="n"/>
    </row>
    <row r="108" ht="15" customHeight="1" s="36">
      <c r="A108" s="49" t="n"/>
      <c r="B108" s="50" t="n"/>
      <c r="C108" s="50" t="n"/>
      <c r="D108" s="50" t="n"/>
      <c r="E108" s="52" t="n"/>
      <c r="F108" s="50" t="n"/>
      <c r="G108" s="50" t="n"/>
    </row>
    <row r="109" ht="15" customHeight="1" s="36">
      <c r="A109" s="49" t="n"/>
      <c r="B109" s="50" t="n"/>
      <c r="C109" s="50" t="n"/>
      <c r="D109" s="50" t="n"/>
      <c r="E109" s="52" t="n"/>
      <c r="F109" s="50" t="n"/>
      <c r="G109" s="50" t="n"/>
    </row>
    <row r="110" ht="15" customHeight="1" s="36">
      <c r="A110" s="49" t="n"/>
      <c r="B110" s="50" t="n"/>
      <c r="C110" s="50" t="n"/>
      <c r="D110" s="50" t="n"/>
      <c r="E110" s="52" t="n"/>
      <c r="F110" s="50" t="n"/>
      <c r="G110" s="50" t="n"/>
    </row>
    <row r="111" ht="15" customHeight="1" s="36">
      <c r="A111" s="49" t="n"/>
      <c r="B111" s="50" t="n"/>
      <c r="C111" s="50" t="n"/>
      <c r="D111" s="50" t="n"/>
      <c r="E111" s="52" t="n"/>
      <c r="F111" s="50" t="n"/>
      <c r="G111" s="50" t="n"/>
    </row>
  </sheetData>
  <autoFilter ref="A4:G11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G1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0" customWidth="1" style="35" min="1" max="2"/>
    <col width="24" customWidth="1" style="35" min="3" max="4"/>
    <col width="14" customWidth="1" style="35" min="5" max="5"/>
    <col width="22" customWidth="1" style="35" min="6" max="6"/>
    <col width="80" customWidth="1" style="35" min="7" max="7"/>
  </cols>
  <sheetData>
    <row r="1" ht="19.7" customHeight="1" s="36">
      <c r="A1" s="37" t="inlineStr">
        <is>
          <t>Reconciliation – does the log match your statements?</t>
        </is>
      </c>
    </row>
    <row r="2" ht="15" customHeight="1" s="36">
      <c r="A2" s="40" t="inlineStr">
        <is>
          <t>Blue numbers are typed from your statements (listed in column G). Everything else is a formula. 'Difference' should be $0.00 on every row.</t>
        </is>
      </c>
    </row>
    <row r="3"/>
    <row r="4" ht="42" customHeight="1" s="36">
      <c r="A4" s="48" t="inlineStr">
        <is>
          <t>Account</t>
        </is>
      </c>
      <c r="B4" s="48" t="inlineStr">
        <is>
          <t>Money out per statements</t>
        </is>
      </c>
      <c r="C4" s="48" t="inlineStr">
        <is>
          <t>Counted in Bill Log (purchases/payments)</t>
        </is>
      </c>
      <c r="D4" s="48" t="inlineStr">
        <is>
          <t>Excluded (transfers &amp; card payments)</t>
        </is>
      </c>
      <c r="E4" s="48" t="inlineStr">
        <is>
          <t>Difference</t>
        </is>
      </c>
      <c r="F4" s="48" t="inlineStr">
        <is>
          <t>Refunds/credits in log (info)</t>
        </is>
      </c>
      <c r="G4" s="48" t="inlineStr">
        <is>
          <t>Statement source</t>
        </is>
      </c>
    </row>
    <row r="5" ht="15" customHeight="1" s="36">
      <c r="A5" s="50" t="inlineStr">
        <is>
          <t>Chase Visa</t>
        </is>
      </c>
      <c r="B5" s="68" t="n">
        <v>0</v>
      </c>
      <c r="C5" s="52">
        <f>SUMIFS('Bill Log'!$F$6:$F$2505,'Bill Log'!$G$6:$G$2505,$A5,'Bill Log'!$F$6:$F$2505,"&gt;0")</f>
        <v/>
      </c>
      <c r="D5" s="52">
        <f>SUMIFS('Excluded Transfers'!$E$5:$E$111,'Excluded Transfers'!$B$5:$B$111,$A5,'Excluded Transfers'!$F$5:$F$111,"Money out")</f>
        <v/>
      </c>
      <c r="E5" s="52">
        <f>ROUND(B5-C5-D5,2)</f>
        <v/>
      </c>
      <c r="F5" s="52">
        <f>SUMIFS('Bill Log'!$F$6:$F$2505,'Bill Log'!$G$6:$G$2505,$A5,'Bill Log'!$F$6:$F$2505,"&lt;0")</f>
        <v/>
      </c>
      <c r="G5" s="50" t="n"/>
    </row>
    <row r="6" ht="15" customHeight="1" s="36">
      <c r="A6" s="50" t="inlineStr">
        <is>
          <t>Capital One Card</t>
        </is>
      </c>
      <c r="B6" s="68" t="n">
        <v>0</v>
      </c>
      <c r="C6" s="52">
        <f>SUMIFS('Bill Log'!$F$6:$F$2505,'Bill Log'!$G$6:$G$2505,$A6,'Bill Log'!$F$6:$F$2505,"&gt;0")</f>
        <v/>
      </c>
      <c r="D6" s="52">
        <f>SUMIFS('Excluded Transfers'!$E$5:$E$111,'Excluded Transfers'!$B$5:$B$111,$A6,'Excluded Transfers'!$F$5:$F$111,"Money out")</f>
        <v/>
      </c>
      <c r="E6" s="52">
        <f>ROUND(B6-C6-D6,2)</f>
        <v/>
      </c>
      <c r="F6" s="52">
        <f>SUMIFS('Bill Log'!$F$6:$F$2505,'Bill Log'!$G$6:$G$2505,$A6,'Bill Log'!$F$6:$F$2505,"&lt;0")</f>
        <v/>
      </c>
      <c r="G6" s="50" t="n"/>
    </row>
    <row r="7" ht="15" customHeight="1" s="36">
      <c r="A7" s="50" t="inlineStr">
        <is>
          <t>Ally Checking</t>
        </is>
      </c>
      <c r="B7" s="68" t="n">
        <v>0</v>
      </c>
      <c r="C7" s="52">
        <f>SUMIFS('Bill Log'!$F$6:$F$2505,'Bill Log'!$G$6:$G$2505,$A7,'Bill Log'!$F$6:$F$2505,"&gt;0")</f>
        <v/>
      </c>
      <c r="D7" s="52">
        <f>SUMIFS('Excluded Transfers'!$E$5:$E$111,'Excluded Transfers'!$B$5:$B$111,$A7,'Excluded Transfers'!$F$5:$F$111,"Money out")</f>
        <v/>
      </c>
      <c r="E7" s="52">
        <f>ROUND(B7-C7-D7,2)</f>
        <v/>
      </c>
      <c r="F7" s="52">
        <f>SUMIFS('Bill Log'!$F$6:$F$2505,'Bill Log'!$G$6:$G$2505,$A7,'Bill Log'!$F$6:$F$2505,"&lt;0")</f>
        <v/>
      </c>
      <c r="G7" s="50" t="n"/>
    </row>
    <row r="8" ht="15" customHeight="1" s="36">
      <c r="A8" s="50" t="inlineStr">
        <is>
          <t>CVFCU Checking</t>
        </is>
      </c>
      <c r="B8" s="68" t="n">
        <v>0</v>
      </c>
      <c r="C8" s="52">
        <f>SUMIFS('Bill Log'!$F$6:$F$2505,'Bill Log'!$G$6:$G$2505,$A8,'Bill Log'!$F$6:$F$2505,"&gt;0")</f>
        <v/>
      </c>
      <c r="D8" s="52">
        <f>SUMIFS('Excluded Transfers'!$E$5:$E$111,'Excluded Transfers'!$B$5:$B$111,$A8,'Excluded Transfers'!$F$5:$F$111,"Money out")</f>
        <v/>
      </c>
      <c r="E8" s="52">
        <f>ROUND(B8-C8-D8,2)</f>
        <v/>
      </c>
      <c r="F8" s="52">
        <f>SUMIFS('Bill Log'!$F$6:$F$2505,'Bill Log'!$G$6:$G$2505,$A8,'Bill Log'!$F$6:$F$2505,"&lt;0")</f>
        <v/>
      </c>
      <c r="G8" s="50" t="n"/>
    </row>
    <row r="9"/>
    <row r="10" ht="15" customHeight="1" s="36">
      <c r="A10" s="60" t="inlineStr">
        <is>
          <t>Total</t>
        </is>
      </c>
      <c r="B10" s="69">
        <f>SUM(B5:B8)</f>
        <v/>
      </c>
      <c r="C10" s="69">
        <f>SUM(C5:C8)</f>
        <v/>
      </c>
      <c r="D10" s="69">
        <f>SUM(D5:D8)</f>
        <v/>
      </c>
      <c r="E10" s="69">
        <f>SUM(E5:E8)</f>
        <v/>
      </c>
      <c r="F10" s="69">
        <f>SUM(F5:F8)</f>
        <v/>
      </c>
      <c r="G10" s="60" t="n"/>
    </row>
    <row r="11"/>
    <row r="12" ht="15" customHeight="1" s="36">
      <c r="A12" s="54" t="inlineStr">
        <is>
          <t>Coverage</t>
        </is>
      </c>
    </row>
    <row r="13" ht="15" customHeight="1" s="36">
      <c r="A13" s="70" t="inlineStr">
        <is>
          <t>Chase Visa</t>
        </is>
      </c>
      <c r="B13" s="70" t="inlineStr">
        <is>
          <t>no data yet</t>
        </is>
      </c>
    </row>
    <row r="14" ht="15" customHeight="1" s="36">
      <c r="A14" s="70" t="inlineStr">
        <is>
          <t>Capital One Card</t>
        </is>
      </c>
      <c r="B14" s="70" t="inlineStr">
        <is>
          <t>no data yet</t>
        </is>
      </c>
    </row>
    <row r="15" ht="15" customHeight="1" s="36">
      <c r="A15" s="70" t="inlineStr">
        <is>
          <t>Ally Checking</t>
        </is>
      </c>
      <c r="B15" s="70" t="inlineStr">
        <is>
          <t>no data yet</t>
        </is>
      </c>
    </row>
    <row r="16" ht="15" customHeight="1" s="36">
      <c r="A16" s="70" t="inlineStr">
        <is>
          <t>CVFCU Checking</t>
        </is>
      </c>
      <c r="B16" s="70" t="inlineStr">
        <is>
          <t>no data yet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Money</dc:creator>
  <dc:title>Bills Tracker (blank template)</dc:title>
  <dc:language>en-US</dc:language>
  <dcterms:created xsi:type="dcterms:W3CDTF">2026-10-21T16:09:16Z</dcterms:created>
  <dcterms:modified xsi:type="dcterms:W3CDTF">2026-10-21T17:06:26Z</dcterms:modified>
  <cp:lastModifiedBy>Money</cp:lastModifiedBy>
  <cp:revision>1</cp:revision>
</cp:coreProperties>
</file>